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7BA06E0D-7B4E-401C-945C-6264C3165536}" xr6:coauthVersionLast="47" xr6:coauthVersionMax="47" xr10:uidLastSave="{00000000-0000-0000-0000-000000000000}"/>
  <bookViews>
    <workbookView xWindow="-120" yWindow="-120" windowWidth="29040" windowHeight="15840" tabRatio="585" activeTab="1" xr2:uid="{00000000-000D-0000-FFFF-FFFF00000000}"/>
  </bookViews>
  <sheets>
    <sheet name="Opće informacije" sheetId="2" r:id="rId1"/>
    <sheet name="Grupa IV - Vozila" sheetId="29" r:id="rId2"/>
    <sheet name="Pregled šteta" sheetId="23" r:id="rId3"/>
  </sheets>
  <definedNames>
    <definedName name="_FiltarBaze" localSheetId="1" hidden="1">'Grupa IV - Vozila'!$A$3:$AA$165</definedName>
    <definedName name="_xlnm._FilterDatabase" localSheetId="1" hidden="1">'Grupa IV - Vozila'!$B$3:$AE$164</definedName>
    <definedName name="_xlnm.Print_Area" localSheetId="1">'Grupa IV - Vozila'!$A$1:$AE$173</definedName>
    <definedName name="_xlnm.Print_Area" localSheetId="2">'Pregled šteta'!$A$1:$F$43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1" i="29" l="1"/>
  <c r="W161" i="29" l="1"/>
  <c r="X161" i="29"/>
  <c r="Y161" i="29"/>
  <c r="Z161" i="29"/>
  <c r="AE163" i="29" l="1"/>
  <c r="C21" i="2"/>
  <c r="C14" i="2"/>
  <c r="T118" i="29" l="1"/>
  <c r="T119" i="29" s="1"/>
  <c r="T120" i="29" s="1"/>
  <c r="T121" i="29" s="1"/>
  <c r="T122" i="29" s="1"/>
  <c r="T123" i="29" s="1"/>
  <c r="T124" i="29" s="1"/>
  <c r="T125" i="29" s="1"/>
  <c r="T126" i="29" s="1"/>
  <c r="T127" i="29" s="1"/>
  <c r="T128" i="29" s="1"/>
  <c r="T129" i="29" s="1"/>
  <c r="T130" i="29" s="1"/>
  <c r="T131" i="29" s="1"/>
  <c r="T132" i="29" s="1"/>
  <c r="T133" i="29" s="1"/>
  <c r="T134" i="29" s="1"/>
  <c r="T135" i="29" s="1"/>
  <c r="T136" i="29" s="1"/>
  <c r="T137" i="29" s="1"/>
  <c r="T138" i="29" s="1"/>
  <c r="T139" i="29" s="1"/>
  <c r="T140" i="29" s="1"/>
  <c r="T141" i="29" s="1"/>
  <c r="T142" i="29" s="1"/>
  <c r="T143" i="29" s="1"/>
  <c r="T144" i="29" s="1"/>
  <c r="T145" i="29" s="1"/>
  <c r="T146" i="29" s="1"/>
  <c r="T147" i="29" s="1"/>
  <c r="T148" i="29" s="1"/>
  <c r="T149" i="29" s="1"/>
  <c r="T150" i="29" s="1"/>
  <c r="T151" i="29" s="1"/>
  <c r="T152" i="29" s="1"/>
  <c r="T153" i="29" s="1"/>
  <c r="T154" i="29" s="1"/>
  <c r="T155" i="29" s="1"/>
  <c r="T156" i="29" s="1"/>
  <c r="T157" i="29" s="1"/>
  <c r="T158" i="29" s="1"/>
  <c r="T159" i="29" s="1"/>
  <c r="T160" i="29" s="1"/>
  <c r="T64" i="29"/>
  <c r="T65" i="29" s="1"/>
  <c r="T66" i="29" s="1"/>
  <c r="T67" i="29" s="1"/>
  <c r="T68" i="29" s="1"/>
  <c r="T69" i="29" s="1"/>
  <c r="T70" i="29" s="1"/>
  <c r="T71" i="29" s="1"/>
  <c r="T72" i="29" s="1"/>
  <c r="T73" i="29" s="1"/>
  <c r="T74" i="29" s="1"/>
  <c r="T75" i="29" s="1"/>
  <c r="T76" i="29" s="1"/>
  <c r="T77" i="29" s="1"/>
  <c r="T78" i="29" s="1"/>
  <c r="T79" i="29" s="1"/>
  <c r="T80" i="29" s="1"/>
  <c r="T81" i="29" s="1"/>
  <c r="T82" i="29" s="1"/>
  <c r="T83" i="29" s="1"/>
  <c r="T84" i="29" s="1"/>
  <c r="T85" i="29" s="1"/>
  <c r="T86" i="29" s="1"/>
  <c r="T87" i="29" s="1"/>
  <c r="T88" i="29" s="1"/>
  <c r="T89" i="29" s="1"/>
  <c r="T90" i="29" s="1"/>
  <c r="T91" i="29" s="1"/>
  <c r="T92" i="29" s="1"/>
  <c r="T93" i="29" s="1"/>
  <c r="T94" i="29" s="1"/>
  <c r="T95" i="29" s="1"/>
  <c r="T96" i="29" s="1"/>
  <c r="T97" i="29" s="1"/>
  <c r="T98" i="29" s="1"/>
  <c r="T99" i="29" s="1"/>
  <c r="T100" i="29" s="1"/>
  <c r="T101" i="29" s="1"/>
  <c r="T102" i="29" s="1"/>
  <c r="T103" i="29" s="1"/>
  <c r="T104" i="29" s="1"/>
  <c r="T105" i="29" s="1"/>
  <c r="T106" i="29" s="1"/>
  <c r="T107" i="29" s="1"/>
  <c r="T108" i="29" s="1"/>
  <c r="T109" i="29" s="1"/>
  <c r="T110" i="29" s="1"/>
  <c r="T111" i="29" s="1"/>
  <c r="T112" i="29" s="1"/>
  <c r="T113" i="29" s="1"/>
  <c r="T114" i="29" s="1"/>
  <c r="T5" i="29"/>
  <c r="T6" i="29" s="1"/>
  <c r="T7" i="29" s="1"/>
  <c r="T8" i="29" s="1"/>
  <c r="T9" i="29" s="1"/>
  <c r="T10" i="29" s="1"/>
  <c r="T11" i="29" s="1"/>
  <c r="T12" i="29" s="1"/>
  <c r="T13" i="29" s="1"/>
  <c r="T14" i="29" s="1"/>
  <c r="T15" i="29" s="1"/>
  <c r="T16" i="29" s="1"/>
  <c r="T17" i="29" s="1"/>
  <c r="T18" i="29" s="1"/>
  <c r="T19" i="29" s="1"/>
  <c r="T20" i="29" s="1"/>
  <c r="T21" i="29" s="1"/>
  <c r="T22" i="29" s="1"/>
  <c r="T23" i="29" s="1"/>
  <c r="T24" i="29" s="1"/>
  <c r="T25" i="29" s="1"/>
  <c r="T26" i="29" s="1"/>
  <c r="T27" i="29" s="1"/>
  <c r="T28" i="29" s="1"/>
  <c r="T29" i="29" s="1"/>
  <c r="T30" i="29" s="1"/>
  <c r="T31" i="29" s="1"/>
  <c r="T32" i="29" s="1"/>
  <c r="T33" i="29" s="1"/>
  <c r="T34" i="29" s="1"/>
  <c r="T35" i="29" s="1"/>
  <c r="T36" i="29" s="1"/>
  <c r="T37" i="29" s="1"/>
  <c r="T38" i="29" s="1"/>
  <c r="T39" i="29" s="1"/>
  <c r="T40" i="29" s="1"/>
  <c r="T41" i="29" s="1"/>
  <c r="T42" i="29" s="1"/>
  <c r="T43" i="29" s="1"/>
  <c r="T44" i="29" s="1"/>
  <c r="T45" i="29" s="1"/>
  <c r="T46" i="29" s="1"/>
  <c r="T47" i="29" s="1"/>
  <c r="T48" i="29" s="1"/>
  <c r="T49" i="29" s="1"/>
  <c r="T50" i="29" s="1"/>
  <c r="T51" i="29" s="1"/>
  <c r="T52" i="29" s="1"/>
  <c r="T53" i="29" s="1"/>
  <c r="T54" i="29" s="1"/>
  <c r="T55" i="29" s="1"/>
  <c r="T56" i="29" s="1"/>
  <c r="T57" i="29" s="1"/>
  <c r="T58" i="29" s="1"/>
  <c r="T59" i="29" s="1"/>
  <c r="B118" i="29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B157" i="29" s="1"/>
  <c r="B158" i="29" s="1"/>
  <c r="B159" i="29" s="1"/>
  <c r="B160" i="29" s="1"/>
  <c r="B64" i="29" l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5" i="29"/>
  <c r="B6" i="29" s="1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F10" i="23" l="1"/>
  <c r="F9" i="23"/>
  <c r="F11" i="23" s="1"/>
  <c r="F8" i="23"/>
  <c r="F7" i="23"/>
  <c r="F6" i="23"/>
  <c r="F5" i="23"/>
  <c r="F4" i="23"/>
  <c r="AE162" i="29" l="1"/>
  <c r="AE164" i="29" s="1"/>
</calcChain>
</file>

<file path=xl/sharedStrings.xml><?xml version="1.0" encoding="utf-8"?>
<sst xmlns="http://schemas.openxmlformats.org/spreadsheetml/2006/main" count="3092" uniqueCount="743">
  <si>
    <t>Naziv društva:</t>
  </si>
  <si>
    <t>Adresa i kućni broj:</t>
  </si>
  <si>
    <t>Mjesto:</t>
  </si>
  <si>
    <t>OIB:</t>
  </si>
  <si>
    <t>NKD:</t>
  </si>
  <si>
    <t xml:space="preserve">Ukupan prihod: </t>
  </si>
  <si>
    <t>Ukupne neto plaće:</t>
  </si>
  <si>
    <t>UKUPNO:</t>
  </si>
  <si>
    <t>R.br.</t>
  </si>
  <si>
    <t>Osiguranik</t>
  </si>
  <si>
    <t>Broj radnika uključivo i radnike na ugovore o djelu i/ili povremenom radu, studente i osobe na stručnom osposobljavanju:</t>
  </si>
  <si>
    <t>01 - Osiguranje od nezgode</t>
  </si>
  <si>
    <t>03 - Kasko osiguranje</t>
  </si>
  <si>
    <t>10 - Automobilska odgovornost</t>
  </si>
  <si>
    <t>13 - Ostala osiguranja od odgovornosti</t>
  </si>
  <si>
    <t>38.11 Skupljanje neopasnog otpada (NKD 2007)</t>
  </si>
  <si>
    <t>Koeficijent svojstva otpada:</t>
  </si>
  <si>
    <t>Koeficijent prema vrsti djelatnosti:</t>
  </si>
  <si>
    <t>Mjesto osiguranja otpada:</t>
  </si>
  <si>
    <t>ČISTOĆA d.o.o.</t>
  </si>
  <si>
    <t>Stjepana Radića 33</t>
  </si>
  <si>
    <t>23000 Zadar</t>
  </si>
  <si>
    <t>http://www.cistoca-zadar.hr/</t>
  </si>
  <si>
    <t>Čistoća d.o.o. Zadar obavlja slijedeće komunalne djelatnosti:</t>
  </si>
  <si>
    <t>-</t>
  </si>
  <si>
    <t>Godina</t>
  </si>
  <si>
    <t>Odlagalište otpada Diklo</t>
  </si>
  <si>
    <t>Ukupna količina otpada odvoz (t):</t>
  </si>
  <si>
    <t>MIO (odvoz):</t>
  </si>
  <si>
    <t>Mjesto osiguranja otpada (odvoz):</t>
  </si>
  <si>
    <t>Grad Zadar i okolica</t>
  </si>
  <si>
    <t>Broj radnika koji gospodare otpadom (odlagalište):</t>
  </si>
  <si>
    <t>Neto plaće radnika koji gospodare otpadom (odlagalište):</t>
  </si>
  <si>
    <t>Ukupna količina otpada odlagalište (t) (UKO):</t>
  </si>
  <si>
    <t>MIO (odlagalište):</t>
  </si>
  <si>
    <t>*Održavanje čistoće,
*Održavanje javnih površina
*Skupljanje i odlaganje komunalnog otpada
*Čišćenje i održavanje javnih WC-a i kupališta
*Gospodarenje neopasnim otpadom
*Trgovina na veliko ostacima i otpadom
*Tehničko ispitivanje i analize
*Postupanje s opasnim otpadom</t>
  </si>
  <si>
    <t>TROŠKOVNIK - OPĆE INFORMACIJE</t>
  </si>
  <si>
    <t>Reg. oznaka</t>
  </si>
  <si>
    <t>Vrsta vozila</t>
  </si>
  <si>
    <t>Marka vozila</t>
  </si>
  <si>
    <t>Model i tip vozila</t>
  </si>
  <si>
    <t>Broj šasije vozila</t>
  </si>
  <si>
    <t>God. proizvodnje</t>
  </si>
  <si>
    <t>Broj mjesta</t>
  </si>
  <si>
    <t>Snaga motora (KW)</t>
  </si>
  <si>
    <t>Zapremina 
(cm3)</t>
  </si>
  <si>
    <t>Najveća dopuštena masa vozila (NDM)</t>
  </si>
  <si>
    <t>Datum isteka AO police</t>
  </si>
  <si>
    <t>ZD331GH</t>
  </si>
  <si>
    <t>ČISTOĆA D.O.O.</t>
  </si>
  <si>
    <t>TERETNO za prijevoz otpada (sa samoist. i dodat. uređ.)</t>
  </si>
  <si>
    <t>MAN/FARID T1H16</t>
  </si>
  <si>
    <t>TGM 18.280 4X2 BB C-259812</t>
  </si>
  <si>
    <t>WMAN08ZZ9AY248775</t>
  </si>
  <si>
    <t>∕</t>
  </si>
  <si>
    <t>ZD814GK</t>
  </si>
  <si>
    <t>TERETNO za komunalne potrebe (zatvoreni sa samoist. i dodat. uređ.)</t>
  </si>
  <si>
    <t>MITSUBISHI/SAT 700 DP</t>
  </si>
  <si>
    <t>CANTER 7C15 C-260128</t>
  </si>
  <si>
    <t>TYBFE85SG6DVOO721</t>
  </si>
  <si>
    <t>ZD985IU</t>
  </si>
  <si>
    <t>TERETNO Za komunalne potrebe (otvoreni sa samoist. i dodat. uređ.)</t>
  </si>
  <si>
    <t xml:space="preserve">MITSUBISHI FUSO/FARID MICRO S </t>
  </si>
  <si>
    <t>CANTER 5S13 C-262301</t>
  </si>
  <si>
    <t>TYBFE74SB4DVOO614</t>
  </si>
  <si>
    <t>ZD614KN</t>
  </si>
  <si>
    <t>TERETNO za prijevoz kontejnera (otvoreni sa samoistovarivanjem)</t>
  </si>
  <si>
    <t>MAN/ATRIK SN 83 T/MPS</t>
  </si>
  <si>
    <t>18.280 BB TGM C-260173</t>
  </si>
  <si>
    <t>WMAN08ZZ2BY261594</t>
  </si>
  <si>
    <t>ZD204GN</t>
  </si>
  <si>
    <t>TERETNO Za prijevoz otpada (zatvoreni sa samoistovarivanjem)</t>
  </si>
  <si>
    <t>MAN/ FAUN ROTOPRESS</t>
  </si>
  <si>
    <t>WMAN08ZZ5BY259287</t>
  </si>
  <si>
    <t>ZD147GL</t>
  </si>
  <si>
    <t>TERETNO Za komunalne potrebe (zatvoreni s dodatnim uređajem)</t>
  </si>
  <si>
    <t>MAN/FARID MK2</t>
  </si>
  <si>
    <t>12.220 4X2 BB TGL C-262375</t>
  </si>
  <si>
    <t>WMANO5ZZ1BY256045</t>
  </si>
  <si>
    <t>TERETNO za prijevoz otpada (samo istovarivanje)</t>
  </si>
  <si>
    <t>MAN/FARID</t>
  </si>
  <si>
    <t>18.224 LK</t>
  </si>
  <si>
    <t>MAN/ATRIK</t>
  </si>
  <si>
    <t>TERETNO</t>
  </si>
  <si>
    <t>18.285 L –KO C-130311</t>
  </si>
  <si>
    <t>WMAL87ZZ94Y129462</t>
  </si>
  <si>
    <t>ZD665DO</t>
  </si>
  <si>
    <t>26.363 FVL-KO C-130312</t>
  </si>
  <si>
    <t>WMAH23ZZ74W053686</t>
  </si>
  <si>
    <t>ZD209KC</t>
  </si>
  <si>
    <t>TERETNO za prijevoz otpada (s dodat. uređ.)</t>
  </si>
  <si>
    <t>ISUZU/FARID</t>
  </si>
  <si>
    <t>C-152580</t>
  </si>
  <si>
    <t>JAANKR77E47101912</t>
  </si>
  <si>
    <t>ZD121EM</t>
  </si>
  <si>
    <t>MAN/FAUN</t>
  </si>
  <si>
    <t>18.280 BB LE C-155261</t>
  </si>
  <si>
    <t>WMAL87ZZ76Y172264</t>
  </si>
  <si>
    <t>TERETNO (sa samoist. i dodat. uređ.)</t>
  </si>
  <si>
    <t>NISSAN/MAZZOCCHIA</t>
  </si>
  <si>
    <t>CABSTAR C-200929</t>
  </si>
  <si>
    <t>VWASFTF2471010074</t>
  </si>
  <si>
    <t>ZD960FB</t>
  </si>
  <si>
    <t>TGL-12.210 C-211776</t>
  </si>
  <si>
    <t>WMAN05ZZX7Y196953</t>
  </si>
  <si>
    <t>ZD933FD</t>
  </si>
  <si>
    <t xml:space="preserve">TERETNO za prijevoz otpada </t>
  </si>
  <si>
    <t>26.35 C-215047</t>
  </si>
  <si>
    <t>WMAH26ZZX8M494280</t>
  </si>
  <si>
    <t>ZD513FF</t>
  </si>
  <si>
    <t>MERCEDES/ FAUN</t>
  </si>
  <si>
    <t>1823 AXOR C-216500</t>
  </si>
  <si>
    <t>WDB9505011L283016</t>
  </si>
  <si>
    <t>ZD634FJ</t>
  </si>
  <si>
    <t>TERETNO za komunal. potrebe (samo istovarivanje)</t>
  </si>
  <si>
    <t>MAN/EFE</t>
  </si>
  <si>
    <t>12.21 C-225684</t>
  </si>
  <si>
    <t>WMAN05ZZ68Y210722</t>
  </si>
  <si>
    <t>ZD621FJ</t>
  </si>
  <si>
    <t>TERETNO za komunal. potrebe</t>
  </si>
  <si>
    <t>MITSUBISHI/IRIDE</t>
  </si>
  <si>
    <t>CANTER 7C15 C-223256</t>
  </si>
  <si>
    <t>TYBFE85BE6DU15004</t>
  </si>
  <si>
    <t>ZD509FK</t>
  </si>
  <si>
    <t>TGM C-227731</t>
  </si>
  <si>
    <t>WMAN08ZZ68Y214660</t>
  </si>
  <si>
    <t>ZD954FJ</t>
  </si>
  <si>
    <t>MITSUBISHI/ROSSI</t>
  </si>
  <si>
    <t>FUSO CANTER C-233411</t>
  </si>
  <si>
    <t>TYBFE85BE6DU16399</t>
  </si>
  <si>
    <t>MITSUBISHI/FARID MICRO</t>
  </si>
  <si>
    <t>CANTER 5S13</t>
  </si>
  <si>
    <t>TYBFE74BB4DU17765</t>
  </si>
  <si>
    <t>ZD370GZ</t>
  </si>
  <si>
    <t>TERETNO (otvor. sa samoist. i dodat. uređ.)</t>
  </si>
  <si>
    <t>MITSUBISHI FUSO / IRIDE SAT 500 SAR</t>
  </si>
  <si>
    <t>CANTER 5S13 C-269813</t>
  </si>
  <si>
    <t>TYBFE74BB4DU26608</t>
  </si>
  <si>
    <t>ZD894KG</t>
  </si>
  <si>
    <t>TERETNO (otvoreni sa samoistovarivanjem) za prijevoz kontejnera</t>
  </si>
  <si>
    <t>MITSUBISHI FUSO / PALFINGER-teleskopski podizač kontejnera M4</t>
  </si>
  <si>
    <t>CANTER 7C 15 C-272621</t>
  </si>
  <si>
    <t>TYBFEB71ELDX02075</t>
  </si>
  <si>
    <t>ZD345FU</t>
  </si>
  <si>
    <t>TGM 18.280 C-235928</t>
  </si>
  <si>
    <t>WMAN08ZZ68Y216215</t>
  </si>
  <si>
    <t>ZD883FV</t>
  </si>
  <si>
    <t>TERETNO za prijevoz otpada</t>
  </si>
  <si>
    <t>TGM 18.280 C-250825</t>
  </si>
  <si>
    <t>WMAN08ZZ69Y234666</t>
  </si>
  <si>
    <t>ZD791GB</t>
  </si>
  <si>
    <t>TERETNO za komunal. potrebe (sa samoist. i dodat. uređ.)</t>
  </si>
  <si>
    <t>TGL 12.210 4X2 BB</t>
  </si>
  <si>
    <t>WMAN05ZZ19Y234704</t>
  </si>
  <si>
    <t>ZD803GV</t>
  </si>
  <si>
    <t>MAN/EKOMUNAL TEHNIX</t>
  </si>
  <si>
    <t>TGM 18.290 4X2 C-269768</t>
  </si>
  <si>
    <t>WMAN18ZZXAY243775</t>
  </si>
  <si>
    <t>ZD368HB</t>
  </si>
  <si>
    <t>MAN/FARID T1MH18</t>
  </si>
  <si>
    <t>TGM 18.290 4X2 BB C-272337</t>
  </si>
  <si>
    <t>WMAN08ZZ5CY282876</t>
  </si>
  <si>
    <t>ZD216CL</t>
  </si>
  <si>
    <t>12.224 LK C-103906</t>
  </si>
  <si>
    <t>WMAL71ZZZ1Y076809</t>
  </si>
  <si>
    <t>WMAL87ZZZ1Y077318</t>
  </si>
  <si>
    <t>ZD768KS</t>
  </si>
  <si>
    <t>TERETNO za samoutovar-istovar</t>
  </si>
  <si>
    <t>18.224 LK C-107572</t>
  </si>
  <si>
    <t>WMAL87ZZZ2Y094558</t>
  </si>
  <si>
    <t>ZD704CU</t>
  </si>
  <si>
    <t>TERETNO za kontejnere</t>
  </si>
  <si>
    <t>MAN/KURELJA</t>
  </si>
  <si>
    <t>18.224 LK C-109634</t>
  </si>
  <si>
    <t>WMAL87ZZZ2Y100628</t>
  </si>
  <si>
    <t>18.225 LK C-115687</t>
  </si>
  <si>
    <t>WMAL87ZZZ3Y114719</t>
  </si>
  <si>
    <t>18.225 LK C-114737</t>
  </si>
  <si>
    <t>WMAL87ZZZ3Y114737</t>
  </si>
  <si>
    <t>18.220 LE C-143131</t>
  </si>
  <si>
    <t>WMAL87ZZ15Y154048</t>
  </si>
  <si>
    <t>ZD605FK</t>
  </si>
  <si>
    <t>TGM 18.280 C-228230</t>
  </si>
  <si>
    <t>WMAN08ZZ18Y216123</t>
  </si>
  <si>
    <t>ZD256GD</t>
  </si>
  <si>
    <t>TERETNO za komunal. potrebe (s dodatnim uređ.)</t>
  </si>
  <si>
    <t>18.24 C-240405 4X2 BB TGM</t>
  </si>
  <si>
    <t>WMAN08ZZ28Y221119</t>
  </si>
  <si>
    <t>ZD511FK</t>
  </si>
  <si>
    <t>TGM C-223277</t>
  </si>
  <si>
    <t>WMAN08ZZ68Y216053</t>
  </si>
  <si>
    <t>ZD737DE</t>
  </si>
  <si>
    <t>TERETNO Kiper s dizalicom</t>
  </si>
  <si>
    <t>IVECO/P.K. PALFINGER KRAN</t>
  </si>
  <si>
    <t>DAILY  C-120719</t>
  </si>
  <si>
    <t>ZSFC3572005420150</t>
  </si>
  <si>
    <t>ZD447EJ</t>
  </si>
  <si>
    <t>TERETNO sa samoist. i dizalicom</t>
  </si>
  <si>
    <t>MERCEDES/PK</t>
  </si>
  <si>
    <t>815 K C-150079</t>
  </si>
  <si>
    <t>WDB9720221K517087</t>
  </si>
  <si>
    <t>ZD897KI</t>
  </si>
  <si>
    <t>TERETNO Kiper samoistovarivač</t>
  </si>
  <si>
    <t>KIA/KURELJA</t>
  </si>
  <si>
    <t>K2500 C-143097</t>
  </si>
  <si>
    <t>KNESE01325K069604</t>
  </si>
  <si>
    <t>ZD728EC</t>
  </si>
  <si>
    <t>IVECO/PALFINGER</t>
  </si>
  <si>
    <t>AD260T44 TRAKKER C-140393</t>
  </si>
  <si>
    <t>WJME2NST20C151865</t>
  </si>
  <si>
    <t>TERETNO za prijevoz kontejnera</t>
  </si>
  <si>
    <t>IVECO/ATRIK</t>
  </si>
  <si>
    <t>STRALIS C-154550</t>
  </si>
  <si>
    <t>WJME2NSJ004313077</t>
  </si>
  <si>
    <t xml:space="preserve">TERETNO (zatv. sa samoisti. i dod. uređ.) za komunalne potrebe </t>
  </si>
  <si>
    <t>IVECO / STUMMER WUPER MINI 10</t>
  </si>
  <si>
    <t>EUROCARGO ML120E22</t>
  </si>
  <si>
    <t>ZCFA1EG1402582771</t>
  </si>
  <si>
    <t>TRAKTOR</t>
  </si>
  <si>
    <t>RADNI STROJ moto-kultivator</t>
  </si>
  <si>
    <t>MTK</t>
  </si>
  <si>
    <t>3LD510 RA 6.50</t>
  </si>
  <si>
    <t>TOMO VINKOVIĆ</t>
  </si>
  <si>
    <t>TT 830 S</t>
  </si>
  <si>
    <t>ZD750EL</t>
  </si>
  <si>
    <t>ZD750JU</t>
  </si>
  <si>
    <t>TRAKTORSKO PRIKLJUČNO VOZILO</t>
  </si>
  <si>
    <t>PRIMA</t>
  </si>
  <si>
    <t>PRK 1.5 T</t>
  </si>
  <si>
    <t>ZD948EG</t>
  </si>
  <si>
    <t>TT</t>
  </si>
  <si>
    <t>830 S</t>
  </si>
  <si>
    <t>ZD832JU</t>
  </si>
  <si>
    <t>RADNI STROJ motokultivator</t>
  </si>
  <si>
    <t>ORLD</t>
  </si>
  <si>
    <t>ZD110JV</t>
  </si>
  <si>
    <t xml:space="preserve">LS </t>
  </si>
  <si>
    <t>R28I HST</t>
  </si>
  <si>
    <t>ZD142FT</t>
  </si>
  <si>
    <t>ZD641GG</t>
  </si>
  <si>
    <t>R28I MECH</t>
  </si>
  <si>
    <t>ZD512FF</t>
  </si>
  <si>
    <t>KIA K-2500</t>
  </si>
  <si>
    <t>C-202759</t>
  </si>
  <si>
    <t>KNESE01327K221253</t>
  </si>
  <si>
    <t>MAN</t>
  </si>
  <si>
    <t>TGL 12.210 4X2 BB C-213039</t>
  </si>
  <si>
    <t>WMAN05ZZ48Y204434</t>
  </si>
  <si>
    <t>ZD595IJ</t>
  </si>
  <si>
    <t>C-223221</t>
  </si>
  <si>
    <t>WMAH18ZZ38M515288</t>
  </si>
  <si>
    <t>ZD339JK</t>
  </si>
  <si>
    <t>MOPERD TRICIKL</t>
  </si>
  <si>
    <t>PIAGGIO</t>
  </si>
  <si>
    <t>APE 50 C-252109 PICK UP</t>
  </si>
  <si>
    <t>ZAPC8000000134939</t>
  </si>
  <si>
    <t>ZD821JN</t>
  </si>
  <si>
    <t>ZAPC8000000134890</t>
  </si>
  <si>
    <t>APE 50 C-252123 PICK UP</t>
  </si>
  <si>
    <t>ZAPC8000000134889</t>
  </si>
  <si>
    <t>ZD913GZ</t>
  </si>
  <si>
    <t>MOPED SKUTER</t>
  </si>
  <si>
    <t>PEUGEOT</t>
  </si>
  <si>
    <t>SPEEDFIGHT 3</t>
  </si>
  <si>
    <t>VGAF1ABAA0J032186</t>
  </si>
  <si>
    <t>ZD401JU</t>
  </si>
  <si>
    <t>TERETNO za prijevoz otpada (otvor. sa samoist. i dodat. uređ.)</t>
  </si>
  <si>
    <t>PIAGGIO / FARID V4</t>
  </si>
  <si>
    <t>PORTER MAXI 1.2 C-271320</t>
  </si>
  <si>
    <t>ZAPS90AKW00001186</t>
  </si>
  <si>
    <t>ZD801FR</t>
  </si>
  <si>
    <t>PRIKLJUČNO VOZILO za pranje</t>
  </si>
  <si>
    <t>MASTER/FLUID</t>
  </si>
  <si>
    <t>TDJ 500 I.G. 200</t>
  </si>
  <si>
    <t>ZA9TDJ1500ZG64022</t>
  </si>
  <si>
    <t>ZD379FB</t>
  </si>
  <si>
    <t>TERETNO za čišćenje (podvozje)</t>
  </si>
  <si>
    <t>MULTICAR</t>
  </si>
  <si>
    <t>C-210397</t>
  </si>
  <si>
    <t>WMU2X560V6WL00011</t>
  </si>
  <si>
    <t>Nadogradnja (silosni posipač)</t>
  </si>
  <si>
    <t>JUNIOR</t>
  </si>
  <si>
    <t>IMS J 15010 H</t>
  </si>
  <si>
    <t>RADNI STROJ ČISTILICA</t>
  </si>
  <si>
    <t xml:space="preserve">RAVO </t>
  </si>
  <si>
    <t>ZD714EE</t>
  </si>
  <si>
    <t>MAZDA</t>
  </si>
  <si>
    <t>UN 1 B2</t>
  </si>
  <si>
    <t>JMZUN1B22W394069</t>
  </si>
  <si>
    <t>ZD256CZ</t>
  </si>
  <si>
    <t>OSOBNO</t>
  </si>
  <si>
    <t>323 F</t>
  </si>
  <si>
    <t>JMZBJ14R231489579</t>
  </si>
  <si>
    <t>ZD696FF</t>
  </si>
  <si>
    <t>207 1.4 E</t>
  </si>
  <si>
    <t>VF3WAKFVC33720145</t>
  </si>
  <si>
    <t>ZD582EV</t>
  </si>
  <si>
    <t>VOLKSWAGEN</t>
  </si>
  <si>
    <t>CADDY 1.4</t>
  </si>
  <si>
    <t>WV1ZZZ2KZ7X122087</t>
  </si>
  <si>
    <t>ZD853FP</t>
  </si>
  <si>
    <t>CRAFTER 2,5 TDI</t>
  </si>
  <si>
    <t>WV1ZZZ2EZ96017196</t>
  </si>
  <si>
    <t>ZD389GB</t>
  </si>
  <si>
    <t>CADDY</t>
  </si>
  <si>
    <t>WV1ZZZ2KZ9X059424</t>
  </si>
  <si>
    <t>ZD757GL</t>
  </si>
  <si>
    <t>WV1ZZZ2KZ9X076761</t>
  </si>
  <si>
    <t>ZD293HD</t>
  </si>
  <si>
    <t>WV1ZZZ2KZDX009797</t>
  </si>
  <si>
    <t>ZD667HK</t>
  </si>
  <si>
    <t>207 1.4</t>
  </si>
  <si>
    <t>VF3WAKFVC33720146</t>
  </si>
  <si>
    <t>ZD609HH</t>
  </si>
  <si>
    <t>CADDY 2 KN</t>
  </si>
  <si>
    <t>WV1ZZZ2KZDX114497</t>
  </si>
  <si>
    <t>ZD729HH</t>
  </si>
  <si>
    <t>WV1ZZZ2KZDX114876</t>
  </si>
  <si>
    <t>ZD982E</t>
  </si>
  <si>
    <t>PRIKLJUČNO VOZILO za prijevoz. kontejnera</t>
  </si>
  <si>
    <t>ATLAS</t>
  </si>
  <si>
    <t>ARF48M2700</t>
  </si>
  <si>
    <t>ZA9700MG2B7F64421</t>
  </si>
  <si>
    <t>ZD559HN</t>
  </si>
  <si>
    <t>MERCEDES/ FAUN VARIOPRESS</t>
  </si>
  <si>
    <t>ACTROS 3332 K C-282883</t>
  </si>
  <si>
    <t>WDB9321621L534430</t>
  </si>
  <si>
    <t>ZD992JU</t>
  </si>
  <si>
    <t>PERAČICA</t>
  </si>
  <si>
    <t>MATHIEU FAYAT GROUP</t>
  </si>
  <si>
    <t>AQUAZURA MC 200</t>
  </si>
  <si>
    <t>VF9UE5L01CT607674</t>
  </si>
  <si>
    <t xml:space="preserve">ZD115HL </t>
  </si>
  <si>
    <t>MOTOCIKL</t>
  </si>
  <si>
    <t>YAMAHA</t>
  </si>
  <si>
    <t>XENTER 150</t>
  </si>
  <si>
    <t>RKRSG231000011428</t>
  </si>
  <si>
    <t>ZD989JU</t>
  </si>
  <si>
    <t>RADNI STROJ (višenamjenski)</t>
  </si>
  <si>
    <t>RASCO MUVO</t>
  </si>
  <si>
    <t>MUVO</t>
  </si>
  <si>
    <t>V39C000ABD0WB4015</t>
  </si>
  <si>
    <t>ZD432HO</t>
  </si>
  <si>
    <t>MITSUBISHI FUSO/IRIDE SAT 500 SAR</t>
  </si>
  <si>
    <t>CANTER 3S13 C-282000</t>
  </si>
  <si>
    <t>TYBFEA01BLDX07892</t>
  </si>
  <si>
    <t>ZD364HO</t>
  </si>
  <si>
    <t>CADDY 1.2 TSI ECONOMY</t>
  </si>
  <si>
    <t>WV1ZZZ2KZEX087589</t>
  </si>
  <si>
    <t>ZD362HO</t>
  </si>
  <si>
    <t>WV1ZZZ2KZEX087598</t>
  </si>
  <si>
    <t xml:space="preserve">ZD277HN </t>
  </si>
  <si>
    <t>ČETVEROCIKL za komunalne potrebe (na električni pogon)</t>
  </si>
  <si>
    <t>GOUPIL</t>
  </si>
  <si>
    <t>G3L</t>
  </si>
  <si>
    <t>VRWG3LBACD0000224</t>
  </si>
  <si>
    <t>ZD514HS</t>
  </si>
  <si>
    <t>OPEL</t>
  </si>
  <si>
    <t>CORSA VAN 1.2 16 V</t>
  </si>
  <si>
    <t>W0LVSDL08E4142559</t>
  </si>
  <si>
    <t>ZD 515HS</t>
  </si>
  <si>
    <t xml:space="preserve">CORSA VAN 1.2 </t>
  </si>
  <si>
    <t>W0LVSDL08E4141406</t>
  </si>
  <si>
    <t>PPK 1.5 T</t>
  </si>
  <si>
    <t>C145244D047</t>
  </si>
  <si>
    <t>TERETNO zatvoreni s dodatnim uređajem</t>
  </si>
  <si>
    <t>MAN/FAUN ROTOPRESS</t>
  </si>
  <si>
    <t>TGM 18.290 4X2 BB</t>
  </si>
  <si>
    <t>WMAN08ZZ3EY312637</t>
  </si>
  <si>
    <t>540 ST</t>
  </si>
  <si>
    <t>XL95FCS4CE2020416</t>
  </si>
  <si>
    <t>ZD916IC</t>
  </si>
  <si>
    <t>TAKE UP 1.0 CARGO</t>
  </si>
  <si>
    <t>WVWZZZAAZFD048848</t>
  </si>
  <si>
    <t>ZD917IC</t>
  </si>
  <si>
    <t>WVWZZZAAZFD050505</t>
  </si>
  <si>
    <t>ZD281IL</t>
  </si>
  <si>
    <t>UP CARGO</t>
  </si>
  <si>
    <t>WVWZZZAAZGD031917</t>
  </si>
  <si>
    <t>ZD282IL</t>
  </si>
  <si>
    <t>WVWZZZAAZGD016687</t>
  </si>
  <si>
    <t>ZD668IL</t>
  </si>
  <si>
    <t xml:space="preserve">OTP LEASING d.o.o. </t>
  </si>
  <si>
    <t>TERETNO za prijevoz otpada (zatv. sa samoist. i dodat. uređ.)</t>
  </si>
  <si>
    <t>MITSUBISHI FUSO CANTER/IRIDE SAT 500 SAR</t>
  </si>
  <si>
    <t>3S13 C-315860</t>
  </si>
  <si>
    <t>TYBFEA01BLDY06592</t>
  </si>
  <si>
    <t>ZD669IL</t>
  </si>
  <si>
    <t>3S13 C-315863</t>
  </si>
  <si>
    <t>TYBFEA01BLDY04594</t>
  </si>
  <si>
    <t>ZD686IO</t>
  </si>
  <si>
    <t>TERETNO otvoreno s ceradom i rampom</t>
  </si>
  <si>
    <t>TGL 8.180 4X2 BL</t>
  </si>
  <si>
    <t>WMAN13ZZ99Y230000</t>
  </si>
  <si>
    <t>MERCEDES / FAUN</t>
  </si>
  <si>
    <t>AROCS 1827 4X2</t>
  </si>
  <si>
    <t>WDB96400010043076</t>
  </si>
  <si>
    <t>TERETNO za pranje (zatv. s dodat. uređ. za pranje)</t>
  </si>
  <si>
    <t>ISUZU / CRISTANINI MINISANIMATIC</t>
  </si>
  <si>
    <t>P 65</t>
  </si>
  <si>
    <t>JAANPR85HF7100652</t>
  </si>
  <si>
    <t>RAVO</t>
  </si>
  <si>
    <t>RAVO 5 ISERIES</t>
  </si>
  <si>
    <t>XL95F6HB5GA020124</t>
  </si>
  <si>
    <t>ZD364IV</t>
  </si>
  <si>
    <t>IVECO EUROCARGO / MAZZOCCHIA</t>
  </si>
  <si>
    <t>EUROCARGO ML120E22/P</t>
  </si>
  <si>
    <t>ZCFAG1EG002655073</t>
  </si>
  <si>
    <t>ZD384IV</t>
  </si>
  <si>
    <t xml:space="preserve">UNICREDIT LEASING CROATIA d.o.o. </t>
  </si>
  <si>
    <t>TERETNO (otvoreni sa samoist. i dizalicom)</t>
  </si>
  <si>
    <t>RENAULT / KURELJA / HIAB</t>
  </si>
  <si>
    <t>D10 P 4X2 E210</t>
  </si>
  <si>
    <t>VF640J563GB004975</t>
  </si>
  <si>
    <t>ZD447JB</t>
  </si>
  <si>
    <t>IVECO EUROCARGO / FARID T1MH-16</t>
  </si>
  <si>
    <t>EUROCARGO ML180E32</t>
  </si>
  <si>
    <t>ZCFA71TN602657072</t>
  </si>
  <si>
    <t>ZD909JC</t>
  </si>
  <si>
    <t>PIAGGIO / ROSSI</t>
  </si>
  <si>
    <t>PIAGGIO PORTER MAXXI / ROSSI R-107</t>
  </si>
  <si>
    <t>ZAPS90AGW00001284</t>
  </si>
  <si>
    <t>ZD910JC</t>
  </si>
  <si>
    <t>ZAPS90AGW00001290</t>
  </si>
  <si>
    <t>ZD404JF</t>
  </si>
  <si>
    <t>TGM 18.290 4X2 BB / 516 B</t>
  </si>
  <si>
    <t>WMAN08ZZ3GY340442</t>
  </si>
  <si>
    <t>ZD808JG</t>
  </si>
  <si>
    <t xml:space="preserve">TERETNO zatvoreni sa dodatnim uređajem </t>
  </si>
  <si>
    <t>TGL 12.220 4X2 BL / T1S</t>
  </si>
  <si>
    <t>WMAN15ZZHY356395</t>
  </si>
  <si>
    <t>ZD492KE</t>
  </si>
  <si>
    <t xml:space="preserve">TGS 26.360 6x2/4 BL </t>
  </si>
  <si>
    <t>WMA24SZZ7CW170015</t>
  </si>
  <si>
    <t>ZD382HN</t>
  </si>
  <si>
    <t>WMAN08ZZ0DY302078</t>
  </si>
  <si>
    <t>ZD443HO</t>
  </si>
  <si>
    <t>WMAN08ZZ5EY310288</t>
  </si>
  <si>
    <t>ZD442HO</t>
  </si>
  <si>
    <t>WMAN08ZZ3EY310208</t>
  </si>
  <si>
    <t>ZD492DV</t>
  </si>
  <si>
    <t>15.220 LE C-136070</t>
  </si>
  <si>
    <t>WMAL82ZZ95Y144127</t>
  </si>
  <si>
    <t>ZD262GD</t>
  </si>
  <si>
    <t>IVECO/P.K. PALFINGER KRAN TK 10-3.5</t>
  </si>
  <si>
    <t>DAILY  C-254932 35 C 15</t>
  </si>
  <si>
    <t>ZCFC35A8005778408</t>
  </si>
  <si>
    <t>ZD686CS</t>
  </si>
  <si>
    <t xml:space="preserve">TERETNO za komunal. potrebe (samo istovarivanje) </t>
  </si>
  <si>
    <t>10.224 LC C-108519</t>
  </si>
  <si>
    <t>WMAL25ZZZ2Y094126</t>
  </si>
  <si>
    <t>TERETNO PERAČICA ULICA</t>
  </si>
  <si>
    <t>M 30 C-251826 FUMO</t>
  </si>
  <si>
    <t>VMU2M30E49W000098</t>
  </si>
  <si>
    <t>TERETNO NADOGRADNJA ČISTILICA</t>
  </si>
  <si>
    <t>TRILETY</t>
  </si>
  <si>
    <t>MCK III</t>
  </si>
  <si>
    <t>NADOGRADNJA SILOSNI POSIPAČ</t>
  </si>
  <si>
    <t>IMS W 17012</t>
  </si>
  <si>
    <t>CPI</t>
  </si>
  <si>
    <t>JR 45 OLIVER</t>
  </si>
  <si>
    <t>RFTJR45AX4L703671</t>
  </si>
  <si>
    <t>TANA OY LANDFILL</t>
  </si>
  <si>
    <t>BOMAG</t>
  </si>
  <si>
    <t>ZD115JV</t>
  </si>
  <si>
    <t>ČISTILICA /PERAČICA</t>
  </si>
  <si>
    <t xml:space="preserve">MATHIEU </t>
  </si>
  <si>
    <t>AQUAZURA MC 210</t>
  </si>
  <si>
    <t>Na premije osiguranja ne primjenjuje se porez na dodanu vrijednost sukladno čl.40.1.a. Zakona o porezu na dodanu vrijednost</t>
  </si>
  <si>
    <t>ZD709KU</t>
  </si>
  <si>
    <t>WVWZZZAAZKD165951</t>
  </si>
  <si>
    <t>ZD629KT</t>
  </si>
  <si>
    <t>ZD159LC</t>
  </si>
  <si>
    <t>ZD647LD</t>
  </si>
  <si>
    <t>VF9UE6R21HT607266</t>
  </si>
  <si>
    <t>ZD596LD</t>
  </si>
  <si>
    <t>WVWZZZAAZKD200380</t>
  </si>
  <si>
    <t>ZD594LD</t>
  </si>
  <si>
    <t>WVWZZZAAZKD200359</t>
  </si>
  <si>
    <t>ZD683LF</t>
  </si>
  <si>
    <t>ZAPS90AGW00003317</t>
  </si>
  <si>
    <t>VAUZ1483PZT014663</t>
  </si>
  <si>
    <t xml:space="preserve">LIEBHERR </t>
  </si>
  <si>
    <t>TL 432-7</t>
  </si>
  <si>
    <t>RADNI STROJ - UTOVARIVAČ</t>
  </si>
  <si>
    <t>PORTER MAXXI C-479781</t>
  </si>
  <si>
    <t>PIAGGIO / OFFICINE PILLA</t>
  </si>
  <si>
    <t>RADNI STROJ - BULDOŽER</t>
  </si>
  <si>
    <t>PR 734 L</t>
  </si>
  <si>
    <t>VAUZ0724HZT012721</t>
  </si>
  <si>
    <t>TGM 18.280</t>
  </si>
  <si>
    <t>ZD431LJ</t>
  </si>
  <si>
    <t>ZD987KV</t>
  </si>
  <si>
    <t>ZD506KP</t>
  </si>
  <si>
    <t>ZD418LK</t>
  </si>
  <si>
    <t>ZD599LL</t>
  </si>
  <si>
    <t>ZD299KO</t>
  </si>
  <si>
    <t>ZD691LG
(podvozje)</t>
  </si>
  <si>
    <t>ZD691LG 
(nadogradnja)</t>
  </si>
  <si>
    <t>RADNI STROJ - KOMPAKTOR</t>
  </si>
  <si>
    <t>GX 260-D111000E</t>
  </si>
  <si>
    <t xml:space="preserve"> BC 473 RB-4</t>
  </si>
  <si>
    <t>ZD833LL</t>
  </si>
  <si>
    <t>PIAGGIO / MAZZOCCHIA</t>
  </si>
  <si>
    <t>PORTER MAXXI C-491529</t>
  </si>
  <si>
    <t>ZAPS90AGW00003628</t>
  </si>
  <si>
    <t>ZD834LL</t>
  </si>
  <si>
    <t>ZD835LL</t>
  </si>
  <si>
    <t>PORTER MAXXI C-491537</t>
  </si>
  <si>
    <t>ZAPS90AGW00003285</t>
  </si>
  <si>
    <t>PORTER MAXXI C-491523</t>
  </si>
  <si>
    <t>ZAPS90AGW00003582</t>
  </si>
  <si>
    <t>ZD660LD</t>
  </si>
  <si>
    <t>ZN115421200020646</t>
  </si>
  <si>
    <t>ANTONIO CARRARO</t>
  </si>
  <si>
    <t>TIGRE 4000</t>
  </si>
  <si>
    <t>ZD661LD</t>
  </si>
  <si>
    <t>ZN115421200020806</t>
  </si>
  <si>
    <t>ZD541LL</t>
  </si>
  <si>
    <t>ZD542LL</t>
  </si>
  <si>
    <t>HITTNER</t>
  </si>
  <si>
    <t>1.5 H</t>
  </si>
  <si>
    <t>V39HP115HK1CB5008</t>
  </si>
  <si>
    <t>V39HP115HK1CB5009</t>
  </si>
  <si>
    <t>ZD662LD</t>
  </si>
  <si>
    <t>ZD264JH</t>
  </si>
  <si>
    <t>Vrsta osiguranja/godina</t>
  </si>
  <si>
    <t>Iznos likvidiranih/isplaćenih šteta u navedenoj godini</t>
  </si>
  <si>
    <t>Ukupni iznos likvidiranih/isplaćenih šteta u navedenoj godini</t>
  </si>
  <si>
    <t>Osiguranja imovine</t>
  </si>
  <si>
    <t>UKUPNA PREMIJA OSIGURANJA ZA 1. i 2. GODINU:</t>
  </si>
  <si>
    <t>Premija Automobilska odgovornost - AO (HRK) za 1. godinu:</t>
  </si>
  <si>
    <t>Djelomično kasko osiguranje- samo za vrijeme mirovanja vozila 
(HRK) za 1. godinu:</t>
  </si>
  <si>
    <t>Lom radnog 
uređaja uz puno kasko osiguranje (HRK) za 1. godinu:</t>
  </si>
  <si>
    <t>Premija Automobilska odgovornost - AO (HRK) za 2. godinu:</t>
  </si>
  <si>
    <t>Premija Auto nezgoda - AN (HRK) za 2. godinu:</t>
  </si>
  <si>
    <t>Djelomično kasko osiguranje- samo za vrijeme mirovanja vozila 
(HRK) za 2. godinu:</t>
  </si>
  <si>
    <t>Lom radnog 
uređaja uz puno kasko osiguranje (HRK) za 2. godinu:</t>
  </si>
  <si>
    <t xml:space="preserve">UKUPNA PREMIJA OSIGURANJA ZA 1. GODINU: </t>
  </si>
  <si>
    <t>UKUPNA PREMIJA OSIGURANJA ZA 2. GODINU:</t>
  </si>
  <si>
    <t xml:space="preserve">*Osiguranje vozača i putnika od posljedica nesretnog slučaja za vrijeme upravljanja i vožnje motornim i drugim vozilima na svote osiguranja: 40.000 kn za slučaj smrti uslijed nesretnog slučaja / 80.000 kn za slučaj trajnog invaliditeta uslijed nesretnog slučaja </t>
  </si>
  <si>
    <t>ZD971LM</t>
  </si>
  <si>
    <t>ZD226LO</t>
  </si>
  <si>
    <t>TROŠKOVNIK-  PREGLED ŠTETA</t>
  </si>
  <si>
    <t xml:space="preserve">                                                                                                                       TROŠKOVNIK - Grupa IV - VOZILA                                                                                                                                                                                                                                                                                                                                              TROŠKOVNIK - Grupa IV - VOZILA</t>
  </si>
  <si>
    <r>
      <t>Premija puno kasko osiguranje- AK</t>
    </r>
    <r>
      <rPr>
        <sz val="10"/>
        <color theme="0"/>
        <rFont val="Fedra Sans Pro Book"/>
        <charset val="238"/>
      </rPr>
      <t xml:space="preserve"> </t>
    </r>
    <r>
      <rPr>
        <b/>
        <sz val="10"/>
        <color theme="0"/>
        <rFont val="Fedra Sans Pro Book"/>
        <charset val="238"/>
      </rPr>
      <t>(HRK) za 2. godinu:</t>
    </r>
  </si>
  <si>
    <t>ZD652MN</t>
  </si>
  <si>
    <t>ZD666LD</t>
  </si>
  <si>
    <t>ZD454MN</t>
  </si>
  <si>
    <t>ZD461LV</t>
  </si>
  <si>
    <t>ZD982MK</t>
  </si>
  <si>
    <t>ZD659LD</t>
  </si>
  <si>
    <t>ZD795LS</t>
  </si>
  <si>
    <t>ZD242MH</t>
  </si>
  <si>
    <t>ZD241MH</t>
  </si>
  <si>
    <t>ZD226MF</t>
  </si>
  <si>
    <t>ZD539MO</t>
  </si>
  <si>
    <t>ZD175MM</t>
  </si>
  <si>
    <t>ZD666MN</t>
  </si>
  <si>
    <t>ERSTE&amp;STEIERMARKISCHE LEASING D.O.O.</t>
  </si>
  <si>
    <t>EUROCARGO ML 180E32/P</t>
  </si>
  <si>
    <t>ZCFA81TNX02716573</t>
  </si>
  <si>
    <t>15.10.2022.</t>
  </si>
  <si>
    <t>ZD740LV</t>
  </si>
  <si>
    <t>MAN/STUMMER</t>
  </si>
  <si>
    <t>8.180 C C-149565</t>
  </si>
  <si>
    <t>WMAN13ZZ66Y160998</t>
  </si>
  <si>
    <t>24.11.2022.</t>
  </si>
  <si>
    <t>ZD752MO</t>
  </si>
  <si>
    <t>DACIA</t>
  </si>
  <si>
    <t>DOKKER PICK UP</t>
  </si>
  <si>
    <t>UU1F6720066320695</t>
  </si>
  <si>
    <t>27.12.2022.</t>
  </si>
  <si>
    <t>ZD835NB</t>
  </si>
  <si>
    <t>TERETNO za prijevoz otpada (sa samoist. i dizalicom)</t>
  </si>
  <si>
    <t>MAN / FAUN</t>
  </si>
  <si>
    <t>TGS 26.360 6X2 4 BL</t>
  </si>
  <si>
    <t>WMA18SZZ5MM886649</t>
  </si>
  <si>
    <t>26.05.2023.</t>
  </si>
  <si>
    <t>ZD511MF</t>
  </si>
  <si>
    <t>BUCHER</t>
  </si>
  <si>
    <t>CITYCAT 5006</t>
  </si>
  <si>
    <t>TEBC50AF5MKV09015</t>
  </si>
  <si>
    <t>10.06.2023.</t>
  </si>
  <si>
    <t>ZD288MH</t>
  </si>
  <si>
    <t>TGL 12.220 4X2 BL CH</t>
  </si>
  <si>
    <t>WMA14DZZ9MY431125</t>
  </si>
  <si>
    <t>18.06.2023.</t>
  </si>
  <si>
    <t>ZD293MH</t>
  </si>
  <si>
    <t>WMA14DZZXMY431120</t>
  </si>
  <si>
    <t>ZD354NC</t>
  </si>
  <si>
    <t>TERETNO (otvor. sa samoist. i dizalicom)</t>
  </si>
  <si>
    <t>TGL 12.220 4x2 BL CH</t>
  </si>
  <si>
    <t>WMA14DZZ9NY441283</t>
  </si>
  <si>
    <t>08.06.2023.</t>
  </si>
  <si>
    <t>ZD357NC</t>
  </si>
  <si>
    <t xml:space="preserve">FUSO CANTER 3S13 </t>
  </si>
  <si>
    <t>TYBFEA01BLDD00498</t>
  </si>
  <si>
    <t>13.06.2023.</t>
  </si>
  <si>
    <t>ZD344NC</t>
  </si>
  <si>
    <t>TGM 18.290 BL</t>
  </si>
  <si>
    <t>WMAN18ZZ1NY434409</t>
  </si>
  <si>
    <t>20.06.2023.</t>
  </si>
  <si>
    <t>ZD247MG</t>
  </si>
  <si>
    <t xml:space="preserve">TGM 18.290 </t>
  </si>
  <si>
    <t>WMA18DZZ4MY431425</t>
  </si>
  <si>
    <t>ZD132MH</t>
  </si>
  <si>
    <t>TERETNO (zatv. sa samoisti.) za prijevoz otpada</t>
  </si>
  <si>
    <t xml:space="preserve">MAN/FAUN </t>
  </si>
  <si>
    <t>TGM 18.290 4X2 / ROTOPRESS 516</t>
  </si>
  <si>
    <t>WMA18DZZXMY430523</t>
  </si>
  <si>
    <t>ZD413MK</t>
  </si>
  <si>
    <t>MAN/PALFINGER</t>
  </si>
  <si>
    <t>TGS 26.430 6X2-4 LL CH</t>
  </si>
  <si>
    <t>WMA21FZZ9MM891689</t>
  </si>
  <si>
    <t>OCTAVIA STYLE 2.0 TDI DSG.</t>
  </si>
  <si>
    <t xml:space="preserve">ŠKODA </t>
  </si>
  <si>
    <t xml:space="preserve">IVECO </t>
  </si>
  <si>
    <t>DAILY 35C16, / TROSTRANI 
KIPER KS 10</t>
  </si>
  <si>
    <t>G6 / TITANO CR 1</t>
  </si>
  <si>
    <t xml:space="preserve">GOUPIL </t>
  </si>
  <si>
    <t>EUROCARGO ML 180 E 32 P 
/ ATRIK SN 83 T</t>
  </si>
  <si>
    <t>EUROCARGO ML 120 EL 25/P 
/ FARID PN 10</t>
  </si>
  <si>
    <t xml:space="preserve">MITSUBISHI </t>
  </si>
  <si>
    <t>FUSO, TIP 6S15 – EURO 6E, 
MODEL 46910312 / TIP HSW 6/3.500</t>
  </si>
  <si>
    <t>S-WAY AD260S36Y/PS / 
FARID T1SM-23 PLUS</t>
  </si>
  <si>
    <t xml:space="preserve">Unicredit Leasing Croatia d.o.o. </t>
  </si>
  <si>
    <t>Naknadno, 
po isporuci vozila</t>
  </si>
  <si>
    <t>ZD</t>
  </si>
  <si>
    <t>03.01.2023.</t>
  </si>
  <si>
    <t>11.01.2023.</t>
  </si>
  <si>
    <t>13.01.2023.</t>
  </si>
  <si>
    <t>16.01.2023.</t>
  </si>
  <si>
    <t>27.01.2023.</t>
  </si>
  <si>
    <t>04.02.2023.</t>
  </si>
  <si>
    <t>06.02.2023.</t>
  </si>
  <si>
    <t>09.02.2023.</t>
  </si>
  <si>
    <t>10.02.2023.</t>
  </si>
  <si>
    <t>18.02.2023.</t>
  </si>
  <si>
    <t>27.02.2023.</t>
  </si>
  <si>
    <t>08.03.2023.</t>
  </si>
  <si>
    <t>12.03.2023.</t>
  </si>
  <si>
    <t>18.03.2023.</t>
  </si>
  <si>
    <t>20.03.2023.</t>
  </si>
  <si>
    <t>23.03.2023.</t>
  </si>
  <si>
    <t>26.03.2023.</t>
  </si>
  <si>
    <t>09.04.2023.</t>
  </si>
  <si>
    <t>10.04.2023.</t>
  </si>
  <si>
    <t>13.04.2023.</t>
  </si>
  <si>
    <t>08.04.2023.</t>
  </si>
  <si>
    <t>30.04.2023.</t>
  </si>
  <si>
    <t>08.05.2023.</t>
  </si>
  <si>
    <t>10.05.2023.</t>
  </si>
  <si>
    <t>11.05.2023.</t>
  </si>
  <si>
    <t>12.05.2023.</t>
  </si>
  <si>
    <t>13.05.2023.</t>
  </si>
  <si>
    <t>17.05.2023.</t>
  </si>
  <si>
    <t>19.05.2023.</t>
  </si>
  <si>
    <t>20.05.2023.</t>
  </si>
  <si>
    <t>21.05.2023.</t>
  </si>
  <si>
    <t>23.05.2023.</t>
  </si>
  <si>
    <t>29.05.2023.</t>
  </si>
  <si>
    <t>02.06.2023.</t>
  </si>
  <si>
    <t>09.06.2023.</t>
  </si>
  <si>
    <t>14.06.2023.</t>
  </si>
  <si>
    <t>28.06.2023.</t>
  </si>
  <si>
    <t>01.07.2023.</t>
  </si>
  <si>
    <t>03.07.2023.</t>
  </si>
  <si>
    <t>06.07.2023.</t>
  </si>
  <si>
    <t>20.07.2023.</t>
  </si>
  <si>
    <t>21.07.2023.</t>
  </si>
  <si>
    <t>04.08.2023.</t>
  </si>
  <si>
    <t>19.08.2023.</t>
  </si>
  <si>
    <t>20.08.2023.</t>
  </si>
  <si>
    <t>21.08.2023.</t>
  </si>
  <si>
    <t>24.08.2023.</t>
  </si>
  <si>
    <t>25.08.2023.</t>
  </si>
  <si>
    <t>05.09.2023.</t>
  </si>
  <si>
    <t>13.09.2023.</t>
  </si>
  <si>
    <t>30.09.2023.</t>
  </si>
  <si>
    <t>04.10.2022.</t>
  </si>
  <si>
    <t>06.10.2022.</t>
  </si>
  <si>
    <t>14.10.2022.</t>
  </si>
  <si>
    <t>16.10.2022.</t>
  </si>
  <si>
    <t>22.10.2022.</t>
  </si>
  <si>
    <t>28.10.2022.</t>
  </si>
  <si>
    <t>30.10.2022.</t>
  </si>
  <si>
    <t>09.11.2022.</t>
  </si>
  <si>
    <t>22.11.2022.</t>
  </si>
  <si>
    <t>19.11.2022.</t>
  </si>
  <si>
    <t>20.11.2022.</t>
  </si>
  <si>
    <t>30.11.2022.</t>
  </si>
  <si>
    <t>24.12.2022.</t>
  </si>
  <si>
    <t>29.12.2022.</t>
  </si>
  <si>
    <t>31.12.2022.</t>
  </si>
  <si>
    <t>Novonabavna vrijednost vozila (HRK)</t>
  </si>
  <si>
    <t>*U Excel tablici, navedene novonabavne vrijednosti vozila, podvozja i nadogradnji vozila, su vrijednosti bez PDV-a, osim za vozila kategorije "Osobno" u kojim osnovicama je uključeno 50% PDV-a (gdje se traži kasko osiguranje).</t>
  </si>
  <si>
    <t>Premija Auto nezgoda - AN (HRK) za 1. godinu:</t>
  </si>
  <si>
    <r>
      <t>Premija puno kasko osiguranje- AK</t>
    </r>
    <r>
      <rPr>
        <sz val="10"/>
        <color theme="0"/>
        <rFont val="Fedra Sans Pro Book"/>
        <charset val="238"/>
      </rPr>
      <t xml:space="preserve"> </t>
    </r>
    <r>
      <rPr>
        <b/>
        <sz val="10"/>
        <color theme="0"/>
        <rFont val="Fedra Sans Pro Book"/>
        <charset val="238"/>
      </rPr>
      <t>(HRK) za 1. godinu:</t>
    </r>
  </si>
  <si>
    <t>Novo</t>
  </si>
  <si>
    <t>01.10.2022.</t>
  </si>
  <si>
    <t>01.12.2022.</t>
  </si>
  <si>
    <t>03.10.2022.</t>
  </si>
  <si>
    <t>07.07.2023.</t>
  </si>
  <si>
    <t>05.05.2023.</t>
  </si>
  <si>
    <t>04.04.2023.</t>
  </si>
  <si>
    <t>20.04.2023.</t>
  </si>
  <si>
    <t>21.06.2023.</t>
  </si>
  <si>
    <t>06.04.2023.</t>
  </si>
  <si>
    <t>26.04.2023.</t>
  </si>
  <si>
    <t>03.05.2023.</t>
  </si>
  <si>
    <t>27.05.2023.</t>
  </si>
  <si>
    <t>05.07.2023.</t>
  </si>
  <si>
    <t>2022/2023.</t>
  </si>
  <si>
    <t>13.08.2023.</t>
  </si>
  <si>
    <t>03.11.2022.</t>
  </si>
  <si>
    <t>05.10.2022.</t>
  </si>
  <si>
    <t>02.11.2022.</t>
  </si>
  <si>
    <t>29.11.2022.</t>
  </si>
  <si>
    <t>05.11.2022.</t>
  </si>
  <si>
    <t>08.12.2022.</t>
  </si>
  <si>
    <t>02.12.2022.</t>
  </si>
  <si>
    <t>21.12.2022.</t>
  </si>
  <si>
    <t xml:space="preserve">*Prikazani bonusi u tabelarnim pregledima jesu bonusi po sadašnjim važećim policama AO ili isteklim policama AO za vozila koja trenutno nisu registrirana. Prilikom izračuna premije AO za novo razdoblje (za 1. i za 2. godinu osiguranja)  koriste se bonusi na koje bi osiguranik prema uvjetima i cjenicima osiguravatelja imao pravo u 1. godini i u 2. godini osiguranja pod pretpostavkom da nije bilo štetnih događaja koje utječu na bonus/malus. </t>
  </si>
  <si>
    <t>TERETNO 
(vozila za sakupljanje glomaznog otpada najveće dopuštene mase do 3,5 tone s nadogradnjom)</t>
  </si>
  <si>
    <t>TERETNO 
(Specijalno električno vozilo za sakupljanje i prijevoz komunalnog otpada zapremnine spremnika do 4 m³ s nadogradnjom)</t>
  </si>
  <si>
    <t>TERETNO 
(Specijalno električno vozilo za sakupljanje i prijevoz reciklabilnog otpada zapremnine spremnika do 4 m³s nadogradnjom)</t>
  </si>
  <si>
    <t>TERETNO 
(Specijalno vozilo autopodizač najveće dopuštene mase 18 tona s nafogradnjom)</t>
  </si>
  <si>
    <t>TERETNO 
(specijalno vozilo za sakupljanje, sabijanje i prijevoz biootpada zapremnine spremnika 10 m3 s nadogradnjom)</t>
  </si>
  <si>
    <t>TERETNO 
(specijalno vozilo za pranje javno-prometnih površina najveće dopuštene mase 6 tona s nadogradnjom)</t>
  </si>
  <si>
    <t>TERETNO 
(specijalno vozilo za sakupljanje, sabijanje i prijevoz komunalnog otpada sa potisnom pločom zapremnine spremnika 23 m³ s nadogradnjom</t>
  </si>
  <si>
    <t>ERSTE&amp;STEIERMARKISCHE S-LEASING D.O.O.</t>
  </si>
  <si>
    <t>ERSTE&amp;STEIERMARKISCHE  S-LEASING D.O.O.</t>
  </si>
  <si>
    <t xml:space="preserve"> -   HRK </t>
  </si>
  <si>
    <t>Datum isteka AK police/djelomičnog AK</t>
  </si>
  <si>
    <t>Bonus/ malus po trenutno aktivnim policama AO (%)</t>
  </si>
  <si>
    <t>Bonus/ malus (%), primijenjen u 1. godini osiguranja</t>
  </si>
  <si>
    <t>Bonus/ malus (%), primijenjen u 2. godini osiguranja</t>
  </si>
  <si>
    <t>ZD102NE</t>
  </si>
  <si>
    <t>CANTER 7C18</t>
  </si>
  <si>
    <t xml:space="preserve">MITSUBISHI FUSO / IRIDE </t>
  </si>
  <si>
    <t>TYBFEB71CLDD01120</t>
  </si>
  <si>
    <t>26.07.2023.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</si>
</sst>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&quot;HRK&quot;_-;\-* #,##0.00\ &quot;HRK&quot;_-;_-* &quot;-&quot;??\ &quot;HRK&quot;_-;_-@_-"/>
    <numFmt numFmtId="165" formatCode="_(* #,##0.00_);_(* \(#,##0.00\);_(* &quot;-&quot;??_);_(@_)"/>
    <numFmt numFmtId="166" formatCode="_-* #,##0.00\ [$HRK]_-;\-* #,##0.00\ [$HRK]_-;_-* &quot;-&quot;??\ [$HRK]_-;_-@_-"/>
    <numFmt numFmtId="167" formatCode="_-* #,##0\ [$HRK]_-;\-* #,##0\ [$HRK]_-;_-* &quot;-&quot;\ [$HRK]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b/>
      <sz val="10"/>
      <color theme="0"/>
      <name val="Fedra Sans Pro Book"/>
      <charset val="238"/>
    </font>
    <font>
      <b/>
      <sz val="10"/>
      <color rgb="FF494949"/>
      <name val="Fedra Sans Pro Book"/>
      <charset val="238"/>
    </font>
    <font>
      <sz val="10"/>
      <color rgb="FF494949"/>
      <name val="Fedra Sans Pro Book"/>
      <charset val="238"/>
    </font>
    <font>
      <sz val="10"/>
      <color theme="1"/>
      <name val="Fedra Sans Pro Book"/>
      <charset val="238"/>
    </font>
    <font>
      <b/>
      <sz val="10"/>
      <name val="Fedra Sans Pro Book"/>
      <charset val="238"/>
    </font>
    <font>
      <u/>
      <sz val="11"/>
      <color theme="10"/>
      <name val="Fedra Sans Pro Book"/>
      <charset val="238"/>
    </font>
    <font>
      <sz val="10"/>
      <name val="Fedra Sans Pro Book"/>
      <charset val="238"/>
    </font>
    <font>
      <b/>
      <sz val="10"/>
      <color theme="1"/>
      <name val="Fedra Sans Pro Book"/>
      <charset val="238"/>
    </font>
    <font>
      <sz val="10"/>
      <color indexed="8"/>
      <name val="Fedra Sans Pro Book"/>
      <charset val="238"/>
    </font>
    <font>
      <sz val="10"/>
      <color theme="0"/>
      <name val="Fedra Sans Pro Book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A89968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1">
    <xf numFmtId="0" fontId="0" fillId="0" borderId="0"/>
    <xf numFmtId="0" fontId="5" fillId="0" borderId="0"/>
    <xf numFmtId="0" fontId="7" fillId="0" borderId="0"/>
    <xf numFmtId="0" fontId="5" fillId="0" borderId="0"/>
    <xf numFmtId="0" fontId="8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9" fillId="0" borderId="0" applyFont="0" applyFill="0" applyBorder="0" applyAlignment="0" applyProtection="0"/>
    <xf numFmtId="0" fontId="9" fillId="0" borderId="0"/>
    <xf numFmtId="0" fontId="5" fillId="0" borderId="0"/>
    <xf numFmtId="0" fontId="7" fillId="0" borderId="0"/>
    <xf numFmtId="9" fontId="7" fillId="0" borderId="0" applyFill="0" applyBorder="0" applyAlignment="0" applyProtection="0"/>
    <xf numFmtId="44" fontId="5" fillId="0" borderId="0" applyFont="0" applyFill="0" applyBorder="0" applyAlignment="0" applyProtection="0"/>
    <xf numFmtId="0" fontId="7" fillId="4" borderId="6" applyNumberForma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10" fillId="0" borderId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2" fillId="0" borderId="0"/>
    <xf numFmtId="0" fontId="13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4" borderId="21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4" borderId="24" applyNumberFormat="0" applyAlignment="0" applyProtection="0"/>
    <xf numFmtId="0" fontId="7" fillId="4" borderId="22" applyNumberFormat="0" applyAlignment="0" applyProtection="0"/>
    <xf numFmtId="0" fontId="7" fillId="4" borderId="23" applyNumberFormat="0" applyAlignment="0" applyProtection="0"/>
  </cellStyleXfs>
  <cellXfs count="202">
    <xf numFmtId="0" fontId="0" fillId="0" borderId="0" xfId="0"/>
    <xf numFmtId="0" fontId="18" fillId="2" borderId="0" xfId="1" applyFont="1" applyFill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 wrapText="1"/>
    </xf>
    <xf numFmtId="0" fontId="20" fillId="2" borderId="0" xfId="30" applyFont="1" applyFill="1" applyAlignment="1">
      <alignment horizontal="left" vertical="center"/>
    </xf>
    <xf numFmtId="0" fontId="18" fillId="3" borderId="0" xfId="25" applyFont="1" applyFill="1" applyAlignment="1">
      <alignment horizontal="center" vertical="center"/>
    </xf>
    <xf numFmtId="0" fontId="18" fillId="3" borderId="0" xfId="25" applyFont="1" applyFill="1" applyAlignment="1">
      <alignment horizontal="center" vertical="center" wrapText="1"/>
    </xf>
    <xf numFmtId="166" fontId="18" fillId="3" borderId="4" xfId="25" applyNumberFormat="1" applyFont="1" applyFill="1" applyBorder="1" applyAlignment="1">
      <alignment horizontal="center" vertical="center"/>
    </xf>
    <xf numFmtId="166" fontId="18" fillId="3" borderId="4" xfId="28" applyNumberFormat="1" applyFont="1" applyFill="1" applyBorder="1" applyAlignment="1">
      <alignment horizontal="center" vertical="center"/>
    </xf>
    <xf numFmtId="0" fontId="22" fillId="3" borderId="4" xfId="25" applyFont="1" applyFill="1" applyBorder="1" applyAlignment="1">
      <alignment horizontal="center" vertical="center"/>
    </xf>
    <xf numFmtId="166" fontId="22" fillId="3" borderId="4" xfId="25" applyNumberFormat="1" applyFont="1" applyFill="1" applyBorder="1" applyAlignment="1">
      <alignment horizontal="center" vertical="center"/>
    </xf>
    <xf numFmtId="166" fontId="18" fillId="3" borderId="0" xfId="25" applyNumberFormat="1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8" fillId="2" borderId="0" xfId="25" applyFont="1" applyFill="1" applyBorder="1" applyAlignment="1">
      <alignment horizontal="center" vertical="center"/>
    </xf>
    <xf numFmtId="166" fontId="18" fillId="2" borderId="0" xfId="25" applyNumberFormat="1" applyFont="1" applyFill="1" applyBorder="1" applyAlignment="1">
      <alignment horizontal="center" vertical="center"/>
    </xf>
    <xf numFmtId="4" fontId="18" fillId="2" borderId="0" xfId="25" applyNumberFormat="1" applyFont="1" applyFill="1" applyAlignment="1">
      <alignment horizontal="center" vertical="center"/>
    </xf>
    <xf numFmtId="166" fontId="18" fillId="2" borderId="4" xfId="28" applyNumberFormat="1" applyFont="1" applyFill="1" applyBorder="1" applyAlignment="1">
      <alignment horizontal="center" vertical="center"/>
    </xf>
    <xf numFmtId="0" fontId="18" fillId="2" borderId="0" xfId="25" applyFont="1" applyFill="1" applyAlignment="1">
      <alignment horizontal="left" vertical="center"/>
    </xf>
    <xf numFmtId="0" fontId="18" fillId="2" borderId="0" xfId="25" applyFont="1" applyFill="1" applyAlignment="1">
      <alignment horizontal="center" vertical="center"/>
    </xf>
    <xf numFmtId="0" fontId="18" fillId="3" borderId="0" xfId="25" applyFont="1" applyFill="1" applyAlignment="1">
      <alignment horizontal="center" vertical="center"/>
    </xf>
    <xf numFmtId="0" fontId="18" fillId="3" borderId="4" xfId="25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 applyProtection="1">
      <alignment horizontal="center" vertical="center"/>
      <protection locked="0"/>
    </xf>
    <xf numFmtId="0" fontId="18" fillId="3" borderId="0" xfId="25" applyFont="1" applyFill="1" applyAlignment="1">
      <alignment horizontal="center" vertical="center"/>
    </xf>
    <xf numFmtId="0" fontId="15" fillId="7" borderId="4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66" fontId="18" fillId="3" borderId="15" xfId="25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44" fontId="17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166" fontId="23" fillId="5" borderId="9" xfId="5" applyNumberFormat="1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166" fontId="23" fillId="5" borderId="10" xfId="5" applyNumberFormat="1" applyFont="1" applyFill="1" applyBorder="1" applyAlignment="1" applyProtection="1">
      <alignment horizontal="center" vertical="center"/>
      <protection locked="0"/>
    </xf>
    <xf numFmtId="166" fontId="23" fillId="5" borderId="9" xfId="5" applyNumberFormat="1" applyFont="1" applyFill="1" applyBorder="1" applyAlignment="1" applyProtection="1">
      <alignment horizontal="center" vertical="center"/>
      <protection locked="0"/>
    </xf>
    <xf numFmtId="0" fontId="18" fillId="3" borderId="0" xfId="25" applyFont="1" applyFill="1" applyAlignment="1">
      <alignment horizontal="center" vertical="center"/>
    </xf>
    <xf numFmtId="0" fontId="21" fillId="3" borderId="8" xfId="26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2" xfId="2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 wrapText="1"/>
    </xf>
    <xf numFmtId="166" fontId="23" fillId="5" borderId="19" xfId="5" applyNumberFormat="1" applyFont="1" applyFill="1" applyBorder="1" applyAlignment="1" applyProtection="1">
      <alignment horizontal="center" vertical="center"/>
      <protection locked="0"/>
    </xf>
    <xf numFmtId="0" fontId="18" fillId="2" borderId="0" xfId="13" applyFont="1" applyFill="1" applyAlignment="1" applyProtection="1">
      <alignment horizontal="center" vertical="center"/>
    </xf>
    <xf numFmtId="0" fontId="15" fillId="7" borderId="4" xfId="0" applyFont="1" applyFill="1" applyBorder="1" applyAlignment="1" applyProtection="1">
      <alignment horizontal="center" vertical="center" wrapText="1"/>
    </xf>
    <xf numFmtId="0" fontId="18" fillId="2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center" vertical="center"/>
    </xf>
    <xf numFmtId="0" fontId="15" fillId="7" borderId="4" xfId="1" applyFont="1" applyFill="1" applyBorder="1" applyAlignment="1" applyProtection="1">
      <alignment horizontal="center" vertical="center"/>
    </xf>
    <xf numFmtId="0" fontId="15" fillId="7" borderId="4" xfId="1" applyFont="1" applyFill="1" applyBorder="1" applyAlignment="1" applyProtection="1">
      <alignment horizontal="center" vertical="center" wrapText="1"/>
    </xf>
    <xf numFmtId="0" fontId="15" fillId="7" borderId="4" xfId="1" applyNumberFormat="1" applyFont="1" applyFill="1" applyBorder="1" applyAlignment="1" applyProtection="1">
      <alignment horizontal="center" vertical="center" wrapText="1"/>
    </xf>
    <xf numFmtId="0" fontId="15" fillId="7" borderId="1" xfId="1" applyFont="1" applyFill="1" applyBorder="1" applyAlignment="1" applyProtection="1">
      <alignment horizontal="center" vertical="center" wrapText="1"/>
    </xf>
    <xf numFmtId="1" fontId="21" fillId="5" borderId="27" xfId="14" applyNumberFormat="1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5" borderId="4" xfId="14" applyFont="1" applyFill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4" fontId="21" fillId="2" borderId="4" xfId="0" applyNumberFormat="1" applyFont="1" applyFill="1" applyBorder="1" applyAlignment="1" applyProtection="1">
      <alignment horizontal="center" vertical="center"/>
    </xf>
    <xf numFmtId="9" fontId="21" fillId="6" borderId="29" xfId="15" applyFont="1" applyFill="1" applyBorder="1" applyAlignment="1" applyProtection="1">
      <alignment horizontal="center" vertical="center"/>
    </xf>
    <xf numFmtId="166" fontId="23" fillId="5" borderId="4" xfId="5" applyNumberFormat="1" applyFont="1" applyFill="1" applyBorder="1" applyAlignment="1" applyProtection="1">
      <alignment horizontal="center" vertical="center"/>
    </xf>
    <xf numFmtId="166" fontId="23" fillId="8" borderId="4" xfId="5" applyNumberFormat="1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6" borderId="4" xfId="14" applyFont="1" applyFill="1" applyBorder="1" applyAlignment="1" applyProtection="1">
      <alignment horizontal="center" vertical="center" wrapText="1"/>
    </xf>
    <xf numFmtId="0" fontId="21" fillId="6" borderId="4" xfId="14" applyFont="1" applyFill="1" applyBorder="1" applyAlignment="1" applyProtection="1">
      <alignment horizontal="center" vertical="center"/>
    </xf>
    <xf numFmtId="9" fontId="21" fillId="2" borderId="29" xfId="15" applyFont="1" applyFill="1" applyBorder="1" applyAlignment="1" applyProtection="1">
      <alignment horizontal="center" vertical="center"/>
    </xf>
    <xf numFmtId="0" fontId="21" fillId="6" borderId="17" xfId="14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 wrapText="1"/>
    </xf>
    <xf numFmtId="1" fontId="21" fillId="6" borderId="17" xfId="14" applyNumberFormat="1" applyFont="1" applyFill="1" applyBorder="1" applyAlignment="1" applyProtection="1">
      <alignment horizontal="center" vertical="center"/>
    </xf>
    <xf numFmtId="0" fontId="21" fillId="6" borderId="17" xfId="14" applyNumberFormat="1" applyFont="1" applyFill="1" applyBorder="1" applyAlignment="1" applyProtection="1">
      <alignment horizontal="center" vertical="center"/>
    </xf>
    <xf numFmtId="9" fontId="21" fillId="6" borderId="27" xfId="15" applyFont="1" applyFill="1" applyBorder="1" applyAlignment="1" applyProtection="1">
      <alignment horizontal="center" vertical="center"/>
    </xf>
    <xf numFmtId="1" fontId="21" fillId="6" borderId="4" xfId="14" applyNumberFormat="1" applyFont="1" applyFill="1" applyBorder="1" applyAlignment="1" applyProtection="1">
      <alignment horizontal="center" vertical="center"/>
    </xf>
    <xf numFmtId="9" fontId="21" fillId="6" borderId="1" xfId="15" applyFont="1" applyFill="1" applyBorder="1" applyAlignment="1" applyProtection="1">
      <alignment horizontal="center" vertical="center"/>
    </xf>
    <xf numFmtId="0" fontId="19" fillId="2" borderId="0" xfId="1" applyFont="1" applyFill="1" applyAlignment="1" applyProtection="1">
      <alignment horizontal="center" vertical="center"/>
    </xf>
    <xf numFmtId="166" fontId="21" fillId="8" borderId="4" xfId="5" applyNumberFormat="1" applyFont="1" applyFill="1" applyBorder="1" applyAlignment="1" applyProtection="1">
      <alignment horizontal="center" vertical="center"/>
    </xf>
    <xf numFmtId="1" fontId="21" fillId="5" borderId="28" xfId="14" applyNumberFormat="1" applyFont="1" applyFill="1" applyBorder="1" applyAlignment="1" applyProtection="1">
      <alignment horizontal="center" vertical="center"/>
    </xf>
    <xf numFmtId="0" fontId="21" fillId="6" borderId="12" xfId="14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4" fontId="21" fillId="2" borderId="12" xfId="0" applyNumberFormat="1" applyFont="1" applyFill="1" applyBorder="1" applyAlignment="1" applyProtection="1">
      <alignment horizontal="center" vertical="center"/>
    </xf>
    <xf numFmtId="9" fontId="21" fillId="6" borderId="20" xfId="15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166" fontId="23" fillId="8" borderId="12" xfId="5" applyNumberFormat="1" applyFont="1" applyFill="1" applyBorder="1" applyAlignment="1" applyProtection="1">
      <alignment horizontal="center" vertical="center"/>
    </xf>
    <xf numFmtId="1" fontId="21" fillId="5" borderId="14" xfId="14" applyNumberFormat="1" applyFont="1" applyFill="1" applyBorder="1" applyAlignment="1" applyProtection="1">
      <alignment horizontal="center" vertical="center"/>
    </xf>
    <xf numFmtId="0" fontId="21" fillId="6" borderId="15" xfId="14" applyFont="1" applyFill="1" applyBorder="1" applyAlignment="1" applyProtection="1">
      <alignment horizontal="center" vertical="center"/>
    </xf>
    <xf numFmtId="4" fontId="21" fillId="2" borderId="5" xfId="0" applyNumberFormat="1" applyFont="1" applyFill="1" applyBorder="1" applyAlignment="1" applyProtection="1">
      <alignment horizontal="center" vertical="center"/>
    </xf>
    <xf numFmtId="9" fontId="21" fillId="6" borderId="26" xfId="15" applyFont="1" applyFill="1" applyBorder="1" applyAlignment="1" applyProtection="1">
      <alignment horizontal="center" vertical="center"/>
    </xf>
    <xf numFmtId="166" fontId="23" fillId="8" borderId="5" xfId="5" applyNumberFormat="1" applyFont="1" applyFill="1" applyBorder="1" applyAlignment="1" applyProtection="1">
      <alignment horizontal="center" vertical="center"/>
    </xf>
    <xf numFmtId="1" fontId="21" fillId="5" borderId="13" xfId="14" applyNumberFormat="1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 wrapText="1"/>
    </xf>
    <xf numFmtId="0" fontId="21" fillId="6" borderId="9" xfId="14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166" fontId="23" fillId="6" borderId="4" xfId="5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/>
    </xf>
    <xf numFmtId="4" fontId="21" fillId="0" borderId="4" xfId="0" applyNumberFormat="1" applyFont="1" applyBorder="1" applyAlignment="1" applyProtection="1">
      <alignment horizontal="center" vertical="center"/>
    </xf>
    <xf numFmtId="0" fontId="21" fillId="5" borderId="4" xfId="14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/>
    </xf>
    <xf numFmtId="0" fontId="21" fillId="5" borderId="12" xfId="14" applyFont="1" applyFill="1" applyBorder="1" applyAlignment="1" applyProtection="1">
      <alignment horizontal="center" vertical="center" wrapText="1"/>
    </xf>
    <xf numFmtId="9" fontId="21" fillId="6" borderId="30" xfId="15" applyFont="1" applyFill="1" applyBorder="1" applyAlignment="1" applyProtection="1">
      <alignment horizontal="center" vertical="center"/>
    </xf>
    <xf numFmtId="166" fontId="23" fillId="8" borderId="12" xfId="5" applyNumberFormat="1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</xf>
    <xf numFmtId="0" fontId="21" fillId="5" borderId="9" xfId="14" applyFont="1" applyFill="1" applyBorder="1" applyAlignment="1" applyProtection="1">
      <alignment horizontal="center" vertical="center" wrapText="1"/>
    </xf>
    <xf numFmtId="9" fontId="21" fillId="6" borderId="31" xfId="15" applyFont="1" applyFill="1" applyBorder="1" applyAlignment="1" applyProtection="1">
      <alignment horizontal="center" vertical="center"/>
    </xf>
    <xf numFmtId="166" fontId="23" fillId="8" borderId="10" xfId="5" applyNumberFormat="1" applyFont="1" applyFill="1" applyBorder="1" applyAlignment="1" applyProtection="1">
      <alignment horizontal="center" vertical="center"/>
    </xf>
    <xf numFmtId="0" fontId="21" fillId="6" borderId="18" xfId="14" applyFont="1" applyFill="1" applyBorder="1" applyAlignment="1" applyProtection="1">
      <alignment horizontal="center" vertical="center"/>
    </xf>
    <xf numFmtId="0" fontId="21" fillId="6" borderId="12" xfId="14" applyFont="1" applyFill="1" applyBorder="1" applyAlignment="1" applyProtection="1">
      <alignment horizontal="center" vertical="center" wrapText="1"/>
    </xf>
    <xf numFmtId="166" fontId="21" fillId="5" borderId="4" xfId="5" applyNumberFormat="1" applyFont="1" applyFill="1" applyBorder="1" applyAlignment="1" applyProtection="1">
      <alignment horizontal="center" vertical="center"/>
    </xf>
    <xf numFmtId="166" fontId="21" fillId="6" borderId="4" xfId="5" applyNumberFormat="1" applyFont="1" applyFill="1" applyBorder="1" applyAlignment="1" applyProtection="1">
      <alignment horizontal="center" vertical="center"/>
    </xf>
    <xf numFmtId="0" fontId="21" fillId="6" borderId="16" xfId="14" applyFont="1" applyFill="1" applyBorder="1" applyAlignment="1" applyProtection="1">
      <alignment horizontal="center" vertical="center"/>
    </xf>
    <xf numFmtId="0" fontId="21" fillId="5" borderId="16" xfId="14" applyFont="1" applyFill="1" applyBorder="1" applyAlignment="1" applyProtection="1">
      <alignment horizontal="center" vertical="center"/>
    </xf>
    <xf numFmtId="1" fontId="21" fillId="6" borderId="16" xfId="14" applyNumberFormat="1" applyFont="1" applyFill="1" applyBorder="1" applyAlignment="1" applyProtection="1">
      <alignment horizontal="center" vertical="center"/>
    </xf>
    <xf numFmtId="0" fontId="21" fillId="6" borderId="7" xfId="14" applyNumberFormat="1" applyFont="1" applyFill="1" applyBorder="1" applyAlignment="1" applyProtection="1">
      <alignment horizontal="center" vertical="center"/>
    </xf>
    <xf numFmtId="0" fontId="21" fillId="5" borderId="17" xfId="14" applyFont="1" applyFill="1" applyBorder="1" applyAlignment="1" applyProtection="1">
      <alignment horizontal="center" vertical="center"/>
    </xf>
    <xf numFmtId="0" fontId="21" fillId="6" borderId="11" xfId="14" applyNumberFormat="1" applyFont="1" applyFill="1" applyBorder="1" applyAlignment="1" applyProtection="1">
      <alignment horizontal="center" vertical="center"/>
    </xf>
    <xf numFmtId="1" fontId="21" fillId="5" borderId="33" xfId="14" applyNumberFormat="1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center" vertical="center"/>
    </xf>
    <xf numFmtId="0" fontId="21" fillId="6" borderId="19" xfId="14" applyFont="1" applyFill="1" applyBorder="1" applyAlignment="1" applyProtection="1">
      <alignment horizontal="center" vertical="center" wrapText="1"/>
    </xf>
    <xf numFmtId="0" fontId="21" fillId="6" borderId="34" xfId="14" applyFont="1" applyFill="1" applyBorder="1" applyAlignment="1" applyProtection="1">
      <alignment horizontal="center" vertical="center"/>
    </xf>
    <xf numFmtId="0" fontId="21" fillId="5" borderId="18" xfId="14" applyFont="1" applyFill="1" applyBorder="1" applyAlignment="1" applyProtection="1">
      <alignment horizontal="center" vertical="center"/>
    </xf>
    <xf numFmtId="1" fontId="21" fillId="6" borderId="18" xfId="14" applyNumberFormat="1" applyFont="1" applyFill="1" applyBorder="1" applyAlignment="1" applyProtection="1">
      <alignment horizontal="center" vertical="center"/>
    </xf>
    <xf numFmtId="0" fontId="21" fillId="2" borderId="19" xfId="0" applyNumberFormat="1" applyFont="1" applyFill="1" applyBorder="1" applyAlignment="1" applyProtection="1">
      <alignment horizontal="center" vertical="center"/>
    </xf>
    <xf numFmtId="0" fontId="21" fillId="6" borderId="33" xfId="14" applyNumberFormat="1" applyFont="1" applyFill="1" applyBorder="1" applyAlignment="1" applyProtection="1">
      <alignment horizontal="center" vertical="center"/>
    </xf>
    <xf numFmtId="4" fontId="21" fillId="2" borderId="19" xfId="0" applyNumberFormat="1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center" vertical="center"/>
    </xf>
    <xf numFmtId="166" fontId="23" fillId="8" borderId="19" xfId="5" applyNumberFormat="1" applyFont="1" applyFill="1" applyBorder="1" applyAlignment="1" applyProtection="1">
      <alignment horizontal="center" vertical="center"/>
    </xf>
    <xf numFmtId="0" fontId="21" fillId="6" borderId="4" xfId="14" applyNumberFormat="1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</xf>
    <xf numFmtId="0" fontId="21" fillId="6" borderId="15" xfId="14" applyFont="1" applyFill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5" borderId="35" xfId="14" applyFont="1" applyFill="1" applyBorder="1" applyAlignment="1" applyProtection="1">
      <alignment horizontal="center" vertical="center"/>
    </xf>
    <xf numFmtId="0" fontId="21" fillId="5" borderId="7" xfId="14" applyFont="1" applyFill="1" applyBorder="1" applyAlignment="1" applyProtection="1">
      <alignment horizontal="center" vertical="center"/>
    </xf>
    <xf numFmtId="0" fontId="21" fillId="6" borderId="9" xfId="14" applyFont="1" applyFill="1" applyBorder="1" applyAlignment="1" applyProtection="1">
      <alignment horizontal="center" vertical="center" wrapText="1"/>
    </xf>
    <xf numFmtId="0" fontId="21" fillId="6" borderId="9" xfId="14" applyFont="1" applyFill="1" applyBorder="1" applyAlignment="1" applyProtection="1">
      <alignment horizontal="center" vertical="center"/>
    </xf>
    <xf numFmtId="1" fontId="21" fillId="6" borderId="9" xfId="14" applyNumberFormat="1" applyFont="1" applyFill="1" applyBorder="1" applyAlignment="1" applyProtection="1">
      <alignment horizontal="center" vertical="center"/>
    </xf>
    <xf numFmtId="0" fontId="21" fillId="2" borderId="9" xfId="0" applyNumberFormat="1" applyFont="1" applyFill="1" applyBorder="1" applyAlignment="1" applyProtection="1">
      <alignment horizontal="center" vertical="center"/>
    </xf>
    <xf numFmtId="4" fontId="21" fillId="2" borderId="15" xfId="0" applyNumberFormat="1" applyFont="1" applyFill="1" applyBorder="1" applyAlignment="1" applyProtection="1">
      <alignment horizontal="center" vertical="center"/>
    </xf>
    <xf numFmtId="9" fontId="21" fillId="6" borderId="36" xfId="15" applyFont="1" applyFill="1" applyBorder="1" applyAlignment="1" applyProtection="1">
      <alignment horizontal="center" vertical="center"/>
    </xf>
    <xf numFmtId="0" fontId="21" fillId="5" borderId="32" xfId="14" applyFont="1" applyFill="1" applyBorder="1" applyAlignment="1" applyProtection="1">
      <alignment horizontal="center" vertical="center"/>
    </xf>
    <xf numFmtId="0" fontId="21" fillId="5" borderId="27" xfId="14" applyFont="1" applyFill="1" applyBorder="1" applyAlignment="1" applyProtection="1">
      <alignment horizontal="center" vertical="center" wrapText="1"/>
    </xf>
    <xf numFmtId="0" fontId="21" fillId="2" borderId="4" xfId="14" applyFont="1" applyFill="1" applyBorder="1" applyAlignment="1" applyProtection="1">
      <alignment horizontal="center" vertical="center"/>
    </xf>
    <xf numFmtId="1" fontId="21" fillId="2" borderId="4" xfId="14" applyNumberFormat="1" applyFont="1" applyFill="1" applyBorder="1" applyAlignment="1" applyProtection="1">
      <alignment horizontal="center" vertical="center"/>
    </xf>
    <xf numFmtId="0" fontId="21" fillId="5" borderId="27" xfId="14" applyFont="1" applyFill="1" applyBorder="1" applyAlignment="1" applyProtection="1">
      <alignment horizontal="center" vertical="center"/>
    </xf>
    <xf numFmtId="49" fontId="21" fillId="2" borderId="4" xfId="14" applyNumberFormat="1" applyFont="1" applyFill="1" applyBorder="1" applyAlignment="1" applyProtection="1">
      <alignment horizontal="center" vertical="center"/>
    </xf>
    <xf numFmtId="0" fontId="21" fillId="2" borderId="4" xfId="14" applyNumberFormat="1" applyFont="1" applyFill="1" applyBorder="1" applyAlignment="1" applyProtection="1">
      <alignment horizontal="center" vertical="center"/>
    </xf>
    <xf numFmtId="1" fontId="21" fillId="5" borderId="0" xfId="14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6" borderId="0" xfId="14" applyFont="1" applyFill="1" applyBorder="1" applyAlignment="1" applyProtection="1">
      <alignment horizontal="center" vertical="center" wrapText="1"/>
    </xf>
    <xf numFmtId="0" fontId="21" fillId="5" borderId="0" xfId="14" applyFont="1" applyFill="1" applyBorder="1" applyAlignment="1" applyProtection="1">
      <alignment horizontal="center" vertical="center"/>
    </xf>
    <xf numFmtId="0" fontId="21" fillId="5" borderId="0" xfId="14" applyFont="1" applyFill="1" applyBorder="1" applyAlignment="1" applyProtection="1">
      <alignment horizontal="center" vertical="center" wrapText="1"/>
    </xf>
    <xf numFmtId="0" fontId="21" fillId="6" borderId="0" xfId="14" applyFont="1" applyFill="1" applyBorder="1" applyAlignment="1" applyProtection="1">
      <alignment horizontal="center" vertical="center"/>
    </xf>
    <xf numFmtId="1" fontId="21" fillId="6" borderId="0" xfId="14" applyNumberFormat="1" applyFont="1" applyFill="1" applyBorder="1" applyAlignment="1" applyProtection="1">
      <alignment horizontal="center" vertical="center"/>
    </xf>
    <xf numFmtId="0" fontId="21" fillId="6" borderId="0" xfId="14" applyNumberFormat="1" applyFont="1" applyFill="1" applyBorder="1" applyAlignment="1" applyProtection="1">
      <alignment horizontal="center" vertical="center"/>
    </xf>
    <xf numFmtId="4" fontId="21" fillId="2" borderId="0" xfId="0" applyNumberFormat="1" applyFont="1" applyFill="1" applyBorder="1" applyAlignment="1" applyProtection="1">
      <alignment horizontal="center" vertical="center"/>
    </xf>
    <xf numFmtId="9" fontId="21" fillId="6" borderId="0" xfId="15" applyFont="1" applyFill="1" applyBorder="1" applyAlignment="1" applyProtection="1">
      <alignment horizontal="center" vertical="center"/>
    </xf>
    <xf numFmtId="0" fontId="21" fillId="5" borderId="0" xfId="14" applyFont="1" applyFill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center" vertical="center"/>
    </xf>
    <xf numFmtId="0" fontId="21" fillId="6" borderId="0" xfId="14" applyFont="1" applyFill="1" applyAlignment="1" applyProtection="1">
      <alignment horizontal="center" vertical="center"/>
    </xf>
    <xf numFmtId="0" fontId="19" fillId="6" borderId="0" xfId="14" applyFont="1" applyFill="1" applyAlignment="1" applyProtection="1">
      <alignment horizontal="center" vertical="center"/>
    </xf>
    <xf numFmtId="0" fontId="21" fillId="5" borderId="0" xfId="14" applyNumberFormat="1" applyFont="1" applyFill="1" applyAlignment="1" applyProtection="1">
      <alignment horizontal="center" vertical="center"/>
    </xf>
    <xf numFmtId="1" fontId="21" fillId="5" borderId="0" xfId="14" applyNumberFormat="1" applyFont="1" applyFill="1" applyAlignment="1" applyProtection="1">
      <alignment horizontal="center" vertical="center"/>
    </xf>
    <xf numFmtId="14" fontId="21" fillId="5" borderId="0" xfId="14" applyNumberFormat="1" applyFont="1" applyFill="1" applyAlignment="1" applyProtection="1">
      <alignment horizontal="center" vertical="center"/>
    </xf>
    <xf numFmtId="167" fontId="22" fillId="0" borderId="1" xfId="1" applyNumberFormat="1" applyFont="1" applyFill="1" applyBorder="1" applyAlignment="1" applyProtection="1">
      <alignment horizontal="center" vertical="center"/>
    </xf>
    <xf numFmtId="167" fontId="22" fillId="0" borderId="25" xfId="1" applyNumberFormat="1" applyFont="1" applyFill="1" applyBorder="1" applyAlignment="1" applyProtection="1">
      <alignment horizontal="center" vertical="center"/>
    </xf>
    <xf numFmtId="167" fontId="22" fillId="0" borderId="2" xfId="1" applyNumberFormat="1" applyFont="1" applyFill="1" applyBorder="1" applyAlignment="1" applyProtection="1">
      <alignment horizontal="center" vertical="center"/>
    </xf>
    <xf numFmtId="166" fontId="22" fillId="2" borderId="4" xfId="1" applyNumberFormat="1" applyFont="1" applyFill="1" applyBorder="1" applyAlignment="1" applyProtection="1">
      <alignment horizontal="center" vertical="center"/>
    </xf>
    <xf numFmtId="0" fontId="21" fillId="2" borderId="0" xfId="2" applyFont="1" applyFill="1" applyBorder="1" applyAlignment="1" applyProtection="1">
      <alignment horizontal="left" vertical="center" wrapText="1"/>
    </xf>
    <xf numFmtId="0" fontId="19" fillId="6" borderId="0" xfId="14" applyFont="1" applyFill="1" applyBorder="1" applyAlignment="1" applyProtection="1">
      <alignment horizontal="center" vertical="center"/>
    </xf>
    <xf numFmtId="166" fontId="21" fillId="5" borderId="0" xfId="14" applyNumberFormat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2" borderId="0" xfId="1" applyNumberFormat="1" applyFont="1" applyFill="1" applyAlignment="1" applyProtection="1">
      <alignment horizontal="center" vertical="center"/>
    </xf>
    <xf numFmtId="14" fontId="18" fillId="2" borderId="0" xfId="1" applyNumberFormat="1" applyFont="1" applyFill="1" applyAlignment="1" applyProtection="1">
      <alignment horizontal="center" vertical="center"/>
    </xf>
    <xf numFmtId="164" fontId="18" fillId="2" borderId="0" xfId="16" applyNumberFormat="1" applyFont="1" applyFill="1" applyAlignment="1" applyProtection="1">
      <alignment horizontal="center" vertical="center"/>
    </xf>
    <xf numFmtId="44" fontId="18" fillId="2" borderId="0" xfId="5" applyFont="1" applyFill="1" applyAlignment="1" applyProtection="1">
      <alignment horizontal="center" vertical="center"/>
    </xf>
    <xf numFmtId="44" fontId="22" fillId="2" borderId="0" xfId="5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1" fontId="18" fillId="2" borderId="0" xfId="1" applyNumberFormat="1" applyFont="1" applyFill="1" applyBorder="1" applyAlignment="1" applyProtection="1">
      <alignment horizontal="center" vertical="center"/>
    </xf>
    <xf numFmtId="44" fontId="18" fillId="2" borderId="0" xfId="1" applyNumberFormat="1" applyFont="1" applyFill="1" applyBorder="1" applyAlignment="1" applyProtection="1">
      <alignment horizontal="center" vertical="center"/>
    </xf>
    <xf numFmtId="44" fontId="18" fillId="2" borderId="0" xfId="1" applyNumberFormat="1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21" fillId="2" borderId="4" xfId="2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164" fontId="18" fillId="2" borderId="0" xfId="34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/>
    </xf>
    <xf numFmtId="0" fontId="21" fillId="5" borderId="0" xfId="14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left" vertical="center" wrapText="1"/>
    </xf>
    <xf numFmtId="0" fontId="19" fillId="5" borderId="0" xfId="14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 wrapText="1"/>
    </xf>
    <xf numFmtId="164" fontId="18" fillId="2" borderId="0" xfId="34" applyNumberFormat="1" applyFont="1" applyFill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 vertical="center" wrapText="1"/>
    </xf>
    <xf numFmtId="1" fontId="18" fillId="2" borderId="0" xfId="1" applyNumberFormat="1" applyFont="1" applyFill="1" applyAlignment="1" applyProtection="1">
      <alignment horizontal="center" vertical="center"/>
    </xf>
    <xf numFmtId="9" fontId="21" fillId="6" borderId="4" xfId="15" applyNumberFormat="1" applyFont="1" applyFill="1" applyBorder="1" applyAlignment="1" applyProtection="1">
      <alignment horizontal="center" vertical="center"/>
      <protection locked="0"/>
    </xf>
    <xf numFmtId="9" fontId="21" fillId="2" borderId="4" xfId="15" applyNumberFormat="1" applyFont="1" applyFill="1" applyBorder="1" applyAlignment="1" applyProtection="1">
      <alignment horizontal="center" vertical="center"/>
      <protection locked="0"/>
    </xf>
    <xf numFmtId="9" fontId="21" fillId="2" borderId="4" xfId="0" applyNumberFormat="1" applyFont="1" applyFill="1" applyBorder="1" applyAlignment="1" applyProtection="1">
      <alignment horizontal="center" vertical="center"/>
      <protection locked="0"/>
    </xf>
    <xf numFmtId="9" fontId="21" fillId="2" borderId="19" xfId="0" applyNumberFormat="1" applyFont="1" applyFill="1" applyBorder="1" applyAlignment="1" applyProtection="1">
      <alignment horizontal="center" vertical="center"/>
      <protection locked="0"/>
    </xf>
    <xf numFmtId="9" fontId="21" fillId="6" borderId="9" xfId="15" applyNumberFormat="1" applyFont="1" applyFill="1" applyBorder="1" applyAlignment="1" applyProtection="1">
      <alignment horizontal="center" vertical="center"/>
      <protection locked="0"/>
    </xf>
  </cellXfs>
  <cellStyles count="61">
    <cellStyle name="Comma 2" xfId="24" xr:uid="{00000000-0005-0000-0000-000000000000}"/>
    <cellStyle name="Comma 2 2" xfId="23" xr:uid="{00000000-0005-0000-0000-000001000000}"/>
    <cellStyle name="Comma 2 2 2" xfId="51" xr:uid="{00000000-0005-0000-0000-000002000000}"/>
    <cellStyle name="Comma 2 3" xfId="52" xr:uid="{00000000-0005-0000-0000-000003000000}"/>
    <cellStyle name="Currency 2" xfId="5" xr:uid="{00000000-0005-0000-0000-000004000000}"/>
    <cellStyle name="Currency 2 2" xfId="28" xr:uid="{00000000-0005-0000-0000-000005000000}"/>
    <cellStyle name="Currency 2 2 2" xfId="55" xr:uid="{00000000-0005-0000-0000-000006000000}"/>
    <cellStyle name="Currency 2 3" xfId="16" xr:uid="{00000000-0005-0000-0000-000007000000}"/>
    <cellStyle name="Currency 2 3 2" xfId="44" xr:uid="{00000000-0005-0000-0000-000008000000}"/>
    <cellStyle name="Currency 2 4" xfId="38" xr:uid="{00000000-0005-0000-0000-000009000000}"/>
    <cellStyle name="Currency 5" xfId="27" xr:uid="{00000000-0005-0000-0000-00000A000000}"/>
    <cellStyle name="Currency 5 2" xfId="54" xr:uid="{00000000-0005-0000-0000-00000B000000}"/>
    <cellStyle name="Excel Built-in Note" xfId="17" xr:uid="{00000000-0005-0000-0000-00000C000000}"/>
    <cellStyle name="Excel Built-in Note 2" xfId="45" xr:uid="{00000000-0005-0000-0000-00000D000000}"/>
    <cellStyle name="Excel Built-in Note 3" xfId="59" xr:uid="{00000000-0005-0000-0000-00000E000000}"/>
    <cellStyle name="Excel Built-in Note 4" xfId="60" xr:uid="{00000000-0005-0000-0000-00000F000000}"/>
    <cellStyle name="Excel Built-in Note 5" xfId="58" xr:uid="{00000000-0005-0000-0000-000010000000}"/>
    <cellStyle name="Hiperveza" xfId="30" builtinId="8"/>
    <cellStyle name="Normal 2" xfId="1" xr:uid="{00000000-0005-0000-0000-000012000000}"/>
    <cellStyle name="Normal 2 2" xfId="4" xr:uid="{00000000-0005-0000-0000-000013000000}"/>
    <cellStyle name="Normal 2 2 2 2" xfId="34" xr:uid="{00000000-0005-0000-0000-000014000000}"/>
    <cellStyle name="Normal 2 3" xfId="7" xr:uid="{00000000-0005-0000-0000-000015000000}"/>
    <cellStyle name="Normal 2 3 2" xfId="19" xr:uid="{00000000-0005-0000-0000-000016000000}"/>
    <cellStyle name="Normal 2 3 2 2" xfId="47" xr:uid="{00000000-0005-0000-0000-000017000000}"/>
    <cellStyle name="Normal 2 3 3" xfId="10" xr:uid="{00000000-0005-0000-0000-000018000000}"/>
    <cellStyle name="Normal 2 3 3 2" xfId="42" xr:uid="{00000000-0005-0000-0000-000019000000}"/>
    <cellStyle name="Normal 2 3 4" xfId="31" xr:uid="{00000000-0005-0000-0000-00001A000000}"/>
    <cellStyle name="Normal 2 3 4 2" xfId="57" xr:uid="{00000000-0005-0000-0000-00001B000000}"/>
    <cellStyle name="Normal 2 3 5" xfId="40" xr:uid="{00000000-0005-0000-0000-00001C000000}"/>
    <cellStyle name="Normal 2 4" xfId="9" xr:uid="{00000000-0005-0000-0000-00001D000000}"/>
    <cellStyle name="Normal 2 4 2" xfId="35" xr:uid="{00000000-0005-0000-0000-00001E000000}"/>
    <cellStyle name="Normal 2 5" xfId="25" xr:uid="{00000000-0005-0000-0000-00001F000000}"/>
    <cellStyle name="Normal 2 5 2" xfId="53" xr:uid="{00000000-0005-0000-0000-000020000000}"/>
    <cellStyle name="Normal 2 6" xfId="29" xr:uid="{00000000-0005-0000-0000-000021000000}"/>
    <cellStyle name="Normal 2 6 2" xfId="56" xr:uid="{00000000-0005-0000-0000-000022000000}"/>
    <cellStyle name="Normal 2 7" xfId="36" xr:uid="{00000000-0005-0000-0000-000023000000}"/>
    <cellStyle name="Normal 3" xfId="12" xr:uid="{00000000-0005-0000-0000-000024000000}"/>
    <cellStyle name="Normal 4" xfId="32" xr:uid="{00000000-0005-0000-0000-000025000000}"/>
    <cellStyle name="Normal 4 2" xfId="21" xr:uid="{00000000-0005-0000-0000-000026000000}"/>
    <cellStyle name="Normal 4 2 2" xfId="49" xr:uid="{00000000-0005-0000-0000-000027000000}"/>
    <cellStyle name="Normal 5" xfId="2" xr:uid="{00000000-0005-0000-0000-000028000000}"/>
    <cellStyle name="Normal 5 2" xfId="26" xr:uid="{00000000-0005-0000-0000-000029000000}"/>
    <cellStyle name="Normal 7" xfId="22" xr:uid="{00000000-0005-0000-0000-00002A000000}"/>
    <cellStyle name="Normal 7 2" xfId="50" xr:uid="{00000000-0005-0000-0000-00002B000000}"/>
    <cellStyle name="Normal 8" xfId="14" xr:uid="{00000000-0005-0000-0000-00002C000000}"/>
    <cellStyle name="Normalno" xfId="0" builtinId="0"/>
    <cellStyle name="Normalno 2" xfId="33" xr:uid="{00000000-0005-0000-0000-00002E000000}"/>
    <cellStyle name="Normalno 2 2" xfId="20" xr:uid="{00000000-0005-0000-0000-00002F000000}"/>
    <cellStyle name="Normalno 2 2 2" xfId="48" xr:uid="{00000000-0005-0000-0000-000030000000}"/>
    <cellStyle name="Normalno 2 3" xfId="3" xr:uid="{00000000-0005-0000-0000-000031000000}"/>
    <cellStyle name="Normalno 2 3 2" xfId="13" xr:uid="{00000000-0005-0000-0000-000032000000}"/>
    <cellStyle name="Normalno 2 3 2 2" xfId="43" xr:uid="{00000000-0005-0000-0000-000033000000}"/>
    <cellStyle name="Normalno 2 3 3" xfId="37" xr:uid="{00000000-0005-0000-0000-000034000000}"/>
    <cellStyle name="Normalno 2 4" xfId="8" xr:uid="{00000000-0005-0000-0000-000035000000}"/>
    <cellStyle name="Normalno 2 4 2" xfId="41" xr:uid="{00000000-0005-0000-0000-000036000000}"/>
    <cellStyle name="Normalno 2 5" xfId="6" xr:uid="{00000000-0005-0000-0000-000037000000}"/>
    <cellStyle name="Normalno 2 5 2" xfId="39" xr:uid="{00000000-0005-0000-0000-000038000000}"/>
    <cellStyle name="Percent 2" xfId="11" xr:uid="{00000000-0005-0000-0000-000039000000}"/>
    <cellStyle name="Percent 2 3" xfId="15" xr:uid="{00000000-0005-0000-0000-00003A000000}"/>
    <cellStyle name="Percent 3 3" xfId="18" xr:uid="{00000000-0005-0000-0000-00003B000000}"/>
    <cellStyle name="Percent 3 3 2" xfId="46" xr:uid="{00000000-0005-0000-0000-00003C000000}"/>
  </cellStyles>
  <dxfs count="0"/>
  <tableStyles count="0" defaultTableStyle="TableStyleMedium2" defaultPivotStyle="PivotStyleMedium9"/>
  <colors>
    <mruColors>
      <color rgb="FF948A54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stoca-zadar.h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C27"/>
  <sheetViews>
    <sheetView zoomScale="90" zoomScaleNormal="90" workbookViewId="0">
      <selection activeCell="C12" sqref="C12"/>
    </sheetView>
  </sheetViews>
  <sheetFormatPr defaultColWidth="8.85546875" defaultRowHeight="12.75"/>
  <cols>
    <col min="1" max="1" width="3.85546875" style="1" customWidth="1"/>
    <col min="2" max="2" width="65" style="1" bestFit="1" customWidth="1"/>
    <col min="3" max="3" width="51.28515625" style="1" customWidth="1"/>
    <col min="4" max="16384" width="8.85546875" style="1"/>
  </cols>
  <sheetData>
    <row r="1" spans="1:3" ht="21" customHeight="1">
      <c r="A1" s="36"/>
      <c r="B1" s="33" t="s">
        <v>36</v>
      </c>
      <c r="C1" s="34"/>
    </row>
    <row r="2" spans="1:3">
      <c r="A2" s="36"/>
      <c r="B2" s="35"/>
      <c r="C2" s="35"/>
    </row>
    <row r="3" spans="1:3" ht="18" customHeight="1">
      <c r="A3" s="36"/>
      <c r="B3" s="25" t="s">
        <v>0</v>
      </c>
      <c r="C3" s="12" t="s">
        <v>19</v>
      </c>
    </row>
    <row r="4" spans="1:3" ht="18" customHeight="1">
      <c r="A4" s="36"/>
      <c r="B4" s="25" t="s">
        <v>1</v>
      </c>
      <c r="C4" s="13" t="s">
        <v>20</v>
      </c>
    </row>
    <row r="5" spans="1:3" ht="18" customHeight="1">
      <c r="A5" s="36"/>
      <c r="B5" s="25" t="s">
        <v>2</v>
      </c>
      <c r="C5" s="13" t="s">
        <v>21</v>
      </c>
    </row>
    <row r="6" spans="1:3" ht="18" customHeight="1">
      <c r="A6" s="36"/>
      <c r="B6" s="25" t="s">
        <v>3</v>
      </c>
      <c r="C6" s="13">
        <v>84923155727</v>
      </c>
    </row>
    <row r="7" spans="1:3" ht="18" customHeight="1">
      <c r="A7" s="36"/>
      <c r="B7" s="25" t="s">
        <v>4</v>
      </c>
      <c r="C7" s="13" t="s">
        <v>15</v>
      </c>
    </row>
    <row r="8" spans="1:3" ht="26.25" customHeight="1">
      <c r="A8" s="36"/>
      <c r="B8" s="25" t="s">
        <v>10</v>
      </c>
      <c r="C8" s="29">
        <v>399</v>
      </c>
    </row>
    <row r="9" spans="1:3" ht="18" customHeight="1">
      <c r="A9" s="36"/>
      <c r="B9" s="25" t="s">
        <v>5</v>
      </c>
      <c r="C9" s="30">
        <v>81294215</v>
      </c>
    </row>
    <row r="10" spans="1:3" ht="18" customHeight="1">
      <c r="A10" s="36"/>
      <c r="B10" s="25" t="s">
        <v>6</v>
      </c>
      <c r="C10" s="30">
        <v>25389193.760000002</v>
      </c>
    </row>
    <row r="11" spans="1:3" ht="18" customHeight="1">
      <c r="A11" s="36"/>
      <c r="B11" s="25" t="s">
        <v>27</v>
      </c>
      <c r="C11" s="13">
        <v>14000</v>
      </c>
    </row>
    <row r="12" spans="1:3" ht="18" customHeight="1">
      <c r="A12" s="36"/>
      <c r="B12" s="25" t="s">
        <v>16</v>
      </c>
      <c r="C12" s="30">
        <v>1.2</v>
      </c>
    </row>
    <row r="13" spans="1:3" ht="18" customHeight="1">
      <c r="A13" s="36"/>
      <c r="B13" s="25" t="s">
        <v>17</v>
      </c>
      <c r="C13" s="30">
        <v>1.8</v>
      </c>
    </row>
    <row r="14" spans="1:3" ht="18" customHeight="1">
      <c r="A14" s="36"/>
      <c r="B14" s="25" t="s">
        <v>28</v>
      </c>
      <c r="C14" s="30">
        <f>C11*C12*C13*7.5</f>
        <v>226800</v>
      </c>
    </row>
    <row r="15" spans="1:3" ht="18" customHeight="1">
      <c r="A15" s="36"/>
      <c r="B15" s="25" t="s">
        <v>29</v>
      </c>
      <c r="C15" s="13" t="s">
        <v>30</v>
      </c>
    </row>
    <row r="16" spans="1:3" ht="18" customHeight="1">
      <c r="A16" s="36"/>
      <c r="B16" s="25" t="s">
        <v>31</v>
      </c>
      <c r="C16" s="31">
        <v>36</v>
      </c>
    </row>
    <row r="17" spans="2:3" ht="18" customHeight="1">
      <c r="B17" s="25" t="s">
        <v>32</v>
      </c>
      <c r="C17" s="30">
        <v>2115325.1800000002</v>
      </c>
    </row>
    <row r="18" spans="2:3" ht="18" customHeight="1">
      <c r="B18" s="25" t="s">
        <v>33</v>
      </c>
      <c r="C18" s="13">
        <v>75000</v>
      </c>
    </row>
    <row r="19" spans="2:3" ht="18" customHeight="1">
      <c r="B19" s="25" t="s">
        <v>16</v>
      </c>
      <c r="C19" s="13">
        <v>1.2</v>
      </c>
    </row>
    <row r="20" spans="2:3" ht="18" customHeight="1">
      <c r="B20" s="25" t="s">
        <v>17</v>
      </c>
      <c r="C20" s="13">
        <v>1.2</v>
      </c>
    </row>
    <row r="21" spans="2:3" ht="18" customHeight="1">
      <c r="B21" s="25" t="s">
        <v>34</v>
      </c>
      <c r="C21" s="30">
        <f>C18*C19*C20*7.5</f>
        <v>810000</v>
      </c>
    </row>
    <row r="22" spans="2:3" ht="18" customHeight="1">
      <c r="B22" s="25" t="s">
        <v>18</v>
      </c>
      <c r="C22" s="30" t="s">
        <v>26</v>
      </c>
    </row>
    <row r="24" spans="2:3">
      <c r="B24" s="2" t="s">
        <v>23</v>
      </c>
    </row>
    <row r="25" spans="2:3" ht="105" customHeight="1">
      <c r="B25" s="3" t="s">
        <v>35</v>
      </c>
    </row>
    <row r="27" spans="2:3" ht="14.25">
      <c r="B27" s="4" t="s">
        <v>22</v>
      </c>
    </row>
  </sheetData>
  <sheetProtection algorithmName="SHA-512" hashValue="IucngIScyihf+7Mms39eTGzErd+I36FmObuqT69l5GyKjA8YpX60YJ8ijLufSsyufG/tYYAUHh0w/HZILujsmg==" saltValue="o+5vv1hrAL+MMn+JYLVt6A==" spinCount="100000" sheet="1" objects="1" scenarios="1"/>
  <mergeCells count="3">
    <mergeCell ref="B1:C1"/>
    <mergeCell ref="B2:C2"/>
    <mergeCell ref="A1:A16"/>
  </mergeCells>
  <hyperlinks>
    <hyperlink ref="B27" r:id="rId1" xr:uid="{00000000-0004-0000-0000-000000000000}"/>
  </hyperlinks>
  <pageMargins left="0.7" right="0.7" top="0.75" bottom="0.75" header="0.3" footer="0.3"/>
  <pageSetup paperSize="9" scale="7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AE173"/>
  <sheetViews>
    <sheetView showGridLines="0" tabSelected="1" zoomScale="80" zoomScaleNormal="80" workbookViewId="0">
      <pane ySplit="3" topLeftCell="A4" activePane="bottomLeft" state="frozen"/>
      <selection activeCell="C3" sqref="C3"/>
      <selection pane="bottomLeft" activeCell="S9" sqref="S9"/>
    </sheetView>
  </sheetViews>
  <sheetFormatPr defaultColWidth="8.85546875" defaultRowHeight="12.75"/>
  <cols>
    <col min="1" max="1" width="3.28515625" style="47" customWidth="1"/>
    <col min="2" max="2" width="5.28515625" style="47" bestFit="1" customWidth="1"/>
    <col min="3" max="3" width="13.42578125" style="47" bestFit="1" customWidth="1"/>
    <col min="4" max="4" width="18.42578125" style="47" customWidth="1"/>
    <col min="5" max="5" width="32.42578125" style="47" bestFit="1" customWidth="1"/>
    <col min="6" max="6" width="24.28515625" style="47" customWidth="1"/>
    <col min="7" max="7" width="28" style="47" customWidth="1"/>
    <col min="8" max="8" width="24.42578125" style="47" customWidth="1"/>
    <col min="9" max="9" width="12.85546875" style="196" customWidth="1"/>
    <col min="10" max="10" width="8.140625" style="196" customWidth="1"/>
    <col min="11" max="11" width="8.42578125" style="178" customWidth="1"/>
    <col min="12" max="12" width="12" style="178" customWidth="1"/>
    <col min="13" max="13" width="11.85546875" style="170" customWidth="1"/>
    <col min="14" max="14" width="16.5703125" style="171" customWidth="1"/>
    <col min="15" max="15" width="9.85546875" style="172" customWidth="1"/>
    <col min="16" max="16" width="11.85546875" style="172" customWidth="1"/>
    <col min="17" max="17" width="11.7109375" style="172" customWidth="1"/>
    <col min="18" max="19" width="13" style="172" customWidth="1"/>
    <col min="20" max="20" width="6.5703125" style="172" customWidth="1"/>
    <col min="21" max="21" width="13.42578125" style="172" customWidth="1"/>
    <col min="22" max="22" width="19.140625" style="173" customWidth="1"/>
    <col min="23" max="23" width="18.42578125" style="174" bestFit="1" customWidth="1"/>
    <col min="24" max="25" width="19.42578125" style="47" customWidth="1"/>
    <col min="26" max="26" width="18.42578125" style="47" bestFit="1" customWidth="1"/>
    <col min="27" max="27" width="18.28515625" style="47" customWidth="1"/>
    <col min="28" max="28" width="18.140625" style="47" customWidth="1"/>
    <col min="29" max="30" width="19.42578125" style="47" customWidth="1"/>
    <col min="31" max="31" width="23.140625" style="47" customWidth="1"/>
    <col min="32" max="16384" width="8.85546875" style="47"/>
  </cols>
  <sheetData>
    <row r="1" spans="1:31" ht="22.5" customHeight="1">
      <c r="A1" s="45"/>
      <c r="B1" s="46" t="s">
        <v>544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>
      <c r="A2" s="4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31" s="49" customFormat="1" ht="111" customHeight="1">
      <c r="B3" s="50" t="s">
        <v>8</v>
      </c>
      <c r="C3" s="50" t="s">
        <v>37</v>
      </c>
      <c r="D3" s="50" t="s">
        <v>9</v>
      </c>
      <c r="E3" s="51" t="s">
        <v>38</v>
      </c>
      <c r="F3" s="51" t="s">
        <v>39</v>
      </c>
      <c r="G3" s="51" t="s">
        <v>40</v>
      </c>
      <c r="H3" s="51" t="s">
        <v>41</v>
      </c>
      <c r="I3" s="51" t="s">
        <v>42</v>
      </c>
      <c r="J3" s="51" t="s">
        <v>43</v>
      </c>
      <c r="K3" s="51" t="s">
        <v>44</v>
      </c>
      <c r="L3" s="51" t="s">
        <v>45</v>
      </c>
      <c r="M3" s="52" t="s">
        <v>46</v>
      </c>
      <c r="N3" s="51" t="s">
        <v>695</v>
      </c>
      <c r="O3" s="51" t="s">
        <v>735</v>
      </c>
      <c r="P3" s="51" t="s">
        <v>736</v>
      </c>
      <c r="Q3" s="51" t="s">
        <v>737</v>
      </c>
      <c r="R3" s="51" t="s">
        <v>47</v>
      </c>
      <c r="S3" s="51" t="s">
        <v>734</v>
      </c>
      <c r="T3" s="51" t="s">
        <v>8</v>
      </c>
      <c r="U3" s="51" t="s">
        <v>37</v>
      </c>
      <c r="V3" s="53" t="s">
        <v>531</v>
      </c>
      <c r="W3" s="51" t="s">
        <v>697</v>
      </c>
      <c r="X3" s="51" t="s">
        <v>698</v>
      </c>
      <c r="Y3" s="51" t="s">
        <v>533</v>
      </c>
      <c r="Z3" s="51" t="s">
        <v>532</v>
      </c>
      <c r="AA3" s="53" t="s">
        <v>534</v>
      </c>
      <c r="AB3" s="51" t="s">
        <v>535</v>
      </c>
      <c r="AC3" s="51" t="s">
        <v>545</v>
      </c>
      <c r="AD3" s="51" t="s">
        <v>537</v>
      </c>
      <c r="AE3" s="51" t="s">
        <v>536</v>
      </c>
    </row>
    <row r="4" spans="1:31" s="49" customFormat="1" ht="27.6" customHeight="1">
      <c r="B4" s="54">
        <v>1</v>
      </c>
      <c r="C4" s="55" t="s">
        <v>496</v>
      </c>
      <c r="D4" s="56" t="s">
        <v>49</v>
      </c>
      <c r="E4" s="57" t="s">
        <v>98</v>
      </c>
      <c r="F4" s="57" t="s">
        <v>245</v>
      </c>
      <c r="G4" s="58" t="s">
        <v>246</v>
      </c>
      <c r="H4" s="55" t="s">
        <v>247</v>
      </c>
      <c r="I4" s="55">
        <v>2007</v>
      </c>
      <c r="J4" s="55">
        <v>3</v>
      </c>
      <c r="K4" s="55">
        <v>151</v>
      </c>
      <c r="L4" s="55">
        <v>4580</v>
      </c>
      <c r="M4" s="59">
        <v>11990</v>
      </c>
      <c r="N4" s="60">
        <v>733500</v>
      </c>
      <c r="O4" s="61">
        <v>0.5</v>
      </c>
      <c r="P4" s="197"/>
      <c r="Q4" s="197"/>
      <c r="R4" s="55" t="s">
        <v>629</v>
      </c>
      <c r="S4" s="55" t="s">
        <v>700</v>
      </c>
      <c r="T4" s="54">
        <v>1</v>
      </c>
      <c r="U4" s="55" t="s">
        <v>496</v>
      </c>
      <c r="V4" s="23" t="s">
        <v>733</v>
      </c>
      <c r="W4" s="23" t="s">
        <v>733</v>
      </c>
      <c r="X4" s="63" t="s">
        <v>54</v>
      </c>
      <c r="Y4" s="63" t="s">
        <v>54</v>
      </c>
      <c r="Z4" s="23" t="s">
        <v>733</v>
      </c>
      <c r="AA4" s="23" t="s">
        <v>733</v>
      </c>
      <c r="AB4" s="23" t="s">
        <v>733</v>
      </c>
      <c r="AC4" s="63" t="s">
        <v>54</v>
      </c>
      <c r="AD4" s="63" t="s">
        <v>54</v>
      </c>
      <c r="AE4" s="23" t="s">
        <v>733</v>
      </c>
    </row>
    <row r="5" spans="1:31" s="49" customFormat="1" ht="25.5" customHeight="1">
      <c r="B5" s="54">
        <f>SUM(B4+1)</f>
        <v>2</v>
      </c>
      <c r="C5" s="55" t="s">
        <v>251</v>
      </c>
      <c r="D5" s="56" t="s">
        <v>49</v>
      </c>
      <c r="E5" s="57" t="s">
        <v>252</v>
      </c>
      <c r="F5" s="57" t="s">
        <v>253</v>
      </c>
      <c r="G5" s="58" t="s">
        <v>254</v>
      </c>
      <c r="H5" s="55" t="s">
        <v>255</v>
      </c>
      <c r="I5" s="55">
        <v>2009</v>
      </c>
      <c r="J5" s="55">
        <v>1</v>
      </c>
      <c r="K5" s="55">
        <v>2</v>
      </c>
      <c r="L5" s="55">
        <v>50</v>
      </c>
      <c r="M5" s="59">
        <v>510</v>
      </c>
      <c r="N5" s="60">
        <v>34950</v>
      </c>
      <c r="O5" s="61">
        <v>0.5</v>
      </c>
      <c r="P5" s="197"/>
      <c r="Q5" s="197"/>
      <c r="R5" s="64" t="s">
        <v>713</v>
      </c>
      <c r="S5" s="55" t="s">
        <v>700</v>
      </c>
      <c r="T5" s="54">
        <f>SUM(T4+1)</f>
        <v>2</v>
      </c>
      <c r="U5" s="55" t="s">
        <v>251</v>
      </c>
      <c r="V5" s="23" t="s">
        <v>733</v>
      </c>
      <c r="W5" s="23" t="s">
        <v>733</v>
      </c>
      <c r="X5" s="63" t="s">
        <v>54</v>
      </c>
      <c r="Y5" s="63" t="s">
        <v>54</v>
      </c>
      <c r="Z5" s="23" t="s">
        <v>733</v>
      </c>
      <c r="AA5" s="23" t="s">
        <v>733</v>
      </c>
      <c r="AB5" s="23" t="s">
        <v>733</v>
      </c>
      <c r="AC5" s="63" t="s">
        <v>54</v>
      </c>
      <c r="AD5" s="63" t="s">
        <v>54</v>
      </c>
      <c r="AE5" s="23" t="s">
        <v>733</v>
      </c>
    </row>
    <row r="6" spans="1:31" s="49" customFormat="1" ht="25.5" customHeight="1">
      <c r="B6" s="54">
        <f t="shared" ref="B6:B59" si="0">SUM(B5+1)</f>
        <v>3</v>
      </c>
      <c r="C6" s="55" t="s">
        <v>306</v>
      </c>
      <c r="D6" s="56" t="s">
        <v>49</v>
      </c>
      <c r="E6" s="57" t="s">
        <v>83</v>
      </c>
      <c r="F6" s="57" t="s">
        <v>297</v>
      </c>
      <c r="G6" s="58" t="s">
        <v>304</v>
      </c>
      <c r="H6" s="55" t="s">
        <v>307</v>
      </c>
      <c r="I6" s="55">
        <v>2009</v>
      </c>
      <c r="J6" s="55">
        <v>2</v>
      </c>
      <c r="K6" s="55">
        <v>59</v>
      </c>
      <c r="L6" s="55">
        <v>1390</v>
      </c>
      <c r="M6" s="59">
        <v>2092</v>
      </c>
      <c r="N6" s="60">
        <v>68100</v>
      </c>
      <c r="O6" s="61">
        <v>0.65</v>
      </c>
      <c r="P6" s="197"/>
      <c r="Q6" s="197"/>
      <c r="R6" s="55" t="s">
        <v>630</v>
      </c>
      <c r="S6" s="55" t="s">
        <v>700</v>
      </c>
      <c r="T6" s="54">
        <f t="shared" ref="T6:T59" si="1">SUM(T5+1)</f>
        <v>3</v>
      </c>
      <c r="U6" s="55" t="s">
        <v>306</v>
      </c>
      <c r="V6" s="23" t="s">
        <v>733</v>
      </c>
      <c r="W6" s="23" t="s">
        <v>733</v>
      </c>
      <c r="X6" s="63" t="s">
        <v>54</v>
      </c>
      <c r="Y6" s="63" t="s">
        <v>54</v>
      </c>
      <c r="Z6" s="23" t="s">
        <v>733</v>
      </c>
      <c r="AA6" s="23" t="s">
        <v>733</v>
      </c>
      <c r="AB6" s="23" t="s">
        <v>733</v>
      </c>
      <c r="AC6" s="63" t="s">
        <v>54</v>
      </c>
      <c r="AD6" s="63" t="s">
        <v>54</v>
      </c>
      <c r="AE6" s="23" t="s">
        <v>733</v>
      </c>
    </row>
    <row r="7" spans="1:31" s="49" customFormat="1" ht="25.15" customHeight="1">
      <c r="B7" s="54">
        <f t="shared" si="0"/>
        <v>4</v>
      </c>
      <c r="C7" s="55" t="s">
        <v>300</v>
      </c>
      <c r="D7" s="56" t="s">
        <v>49</v>
      </c>
      <c r="E7" s="57" t="s">
        <v>83</v>
      </c>
      <c r="F7" s="57" t="s">
        <v>297</v>
      </c>
      <c r="G7" s="58" t="s">
        <v>301</v>
      </c>
      <c r="H7" s="55" t="s">
        <v>302</v>
      </c>
      <c r="I7" s="55">
        <v>2008</v>
      </c>
      <c r="J7" s="55">
        <v>3</v>
      </c>
      <c r="K7" s="55">
        <v>120</v>
      </c>
      <c r="L7" s="55">
        <v>2461</v>
      </c>
      <c r="M7" s="59">
        <v>3500</v>
      </c>
      <c r="N7" s="60">
        <v>204353</v>
      </c>
      <c r="O7" s="61">
        <v>0.65</v>
      </c>
      <c r="P7" s="197"/>
      <c r="Q7" s="197"/>
      <c r="R7" s="55" t="s">
        <v>631</v>
      </c>
      <c r="S7" s="55" t="s">
        <v>700</v>
      </c>
      <c r="T7" s="54">
        <f t="shared" si="1"/>
        <v>4</v>
      </c>
      <c r="U7" s="55" t="s">
        <v>300</v>
      </c>
      <c r="V7" s="23" t="s">
        <v>733</v>
      </c>
      <c r="W7" s="23" t="s">
        <v>733</v>
      </c>
      <c r="X7" s="63" t="s">
        <v>54</v>
      </c>
      <c r="Y7" s="63" t="s">
        <v>54</v>
      </c>
      <c r="Z7" s="23" t="s">
        <v>733</v>
      </c>
      <c r="AA7" s="23" t="s">
        <v>733</v>
      </c>
      <c r="AB7" s="23" t="s">
        <v>733</v>
      </c>
      <c r="AC7" s="63" t="s">
        <v>54</v>
      </c>
      <c r="AD7" s="63" t="s">
        <v>54</v>
      </c>
      <c r="AE7" s="23" t="s">
        <v>733</v>
      </c>
    </row>
    <row r="8" spans="1:31" s="49" customFormat="1" ht="25.5" customHeight="1">
      <c r="B8" s="54">
        <f t="shared" si="0"/>
        <v>5</v>
      </c>
      <c r="C8" s="55" t="s">
        <v>346</v>
      </c>
      <c r="D8" s="56" t="s">
        <v>49</v>
      </c>
      <c r="E8" s="57" t="s">
        <v>83</v>
      </c>
      <c r="F8" s="57" t="s">
        <v>297</v>
      </c>
      <c r="G8" s="58" t="s">
        <v>347</v>
      </c>
      <c r="H8" s="55" t="s">
        <v>348</v>
      </c>
      <c r="I8" s="55">
        <v>2014</v>
      </c>
      <c r="J8" s="55">
        <v>2</v>
      </c>
      <c r="K8" s="55">
        <v>63</v>
      </c>
      <c r="L8" s="55">
        <v>1197</v>
      </c>
      <c r="M8" s="59">
        <v>1843</v>
      </c>
      <c r="N8" s="60">
        <v>90610.35</v>
      </c>
      <c r="O8" s="61">
        <v>0.65</v>
      </c>
      <c r="P8" s="197"/>
      <c r="Q8" s="197"/>
      <c r="R8" s="55" t="s">
        <v>632</v>
      </c>
      <c r="S8" s="55" t="s">
        <v>700</v>
      </c>
      <c r="T8" s="54">
        <f t="shared" si="1"/>
        <v>5</v>
      </c>
      <c r="U8" s="55" t="s">
        <v>346</v>
      </c>
      <c r="V8" s="23" t="s">
        <v>733</v>
      </c>
      <c r="W8" s="23" t="s">
        <v>733</v>
      </c>
      <c r="X8" s="63" t="s">
        <v>54</v>
      </c>
      <c r="Y8" s="63" t="s">
        <v>54</v>
      </c>
      <c r="Z8" s="23" t="s">
        <v>733</v>
      </c>
      <c r="AA8" s="23" t="s">
        <v>733</v>
      </c>
      <c r="AB8" s="23" t="s">
        <v>733</v>
      </c>
      <c r="AC8" s="63" t="s">
        <v>54</v>
      </c>
      <c r="AD8" s="63" t="s">
        <v>54</v>
      </c>
      <c r="AE8" s="23" t="s">
        <v>733</v>
      </c>
    </row>
    <row r="9" spans="1:31" s="49" customFormat="1" ht="25.5" customHeight="1">
      <c r="B9" s="54">
        <f t="shared" si="0"/>
        <v>6</v>
      </c>
      <c r="C9" s="55" t="s">
        <v>349</v>
      </c>
      <c r="D9" s="56" t="s">
        <v>49</v>
      </c>
      <c r="E9" s="57" t="s">
        <v>83</v>
      </c>
      <c r="F9" s="57" t="s">
        <v>297</v>
      </c>
      <c r="G9" s="58" t="s">
        <v>347</v>
      </c>
      <c r="H9" s="55" t="s">
        <v>350</v>
      </c>
      <c r="I9" s="55">
        <v>2014</v>
      </c>
      <c r="J9" s="55">
        <v>2</v>
      </c>
      <c r="K9" s="55">
        <v>63</v>
      </c>
      <c r="L9" s="55">
        <v>1197</v>
      </c>
      <c r="M9" s="59">
        <v>1843</v>
      </c>
      <c r="N9" s="60">
        <v>90610.35</v>
      </c>
      <c r="O9" s="61">
        <v>0.65</v>
      </c>
      <c r="P9" s="197"/>
      <c r="Q9" s="197"/>
      <c r="R9" s="55" t="s">
        <v>632</v>
      </c>
      <c r="S9" s="55" t="s">
        <v>700</v>
      </c>
      <c r="T9" s="54">
        <f t="shared" si="1"/>
        <v>6</v>
      </c>
      <c r="U9" s="55" t="s">
        <v>349</v>
      </c>
      <c r="V9" s="23" t="s">
        <v>733</v>
      </c>
      <c r="W9" s="23" t="s">
        <v>733</v>
      </c>
      <c r="X9" s="63" t="s">
        <v>54</v>
      </c>
      <c r="Y9" s="63" t="s">
        <v>54</v>
      </c>
      <c r="Z9" s="23" t="s">
        <v>733</v>
      </c>
      <c r="AA9" s="23" t="s">
        <v>733</v>
      </c>
      <c r="AB9" s="23" t="s">
        <v>733</v>
      </c>
      <c r="AC9" s="63" t="s">
        <v>54</v>
      </c>
      <c r="AD9" s="63" t="s">
        <v>54</v>
      </c>
      <c r="AE9" s="23" t="s">
        <v>733</v>
      </c>
    </row>
    <row r="10" spans="1:31" s="49" customFormat="1" ht="25.5" customHeight="1">
      <c r="B10" s="54">
        <f t="shared" si="0"/>
        <v>7</v>
      </c>
      <c r="C10" s="55" t="s">
        <v>351</v>
      </c>
      <c r="D10" s="56" t="s">
        <v>49</v>
      </c>
      <c r="E10" s="57" t="s">
        <v>352</v>
      </c>
      <c r="F10" s="57" t="s">
        <v>353</v>
      </c>
      <c r="G10" s="58" t="s">
        <v>354</v>
      </c>
      <c r="H10" s="55" t="s">
        <v>355</v>
      </c>
      <c r="I10" s="55">
        <v>2014</v>
      </c>
      <c r="J10" s="55">
        <v>2</v>
      </c>
      <c r="K10" s="55">
        <v>5</v>
      </c>
      <c r="L10" s="55" t="s">
        <v>24</v>
      </c>
      <c r="M10" s="59">
        <v>1900</v>
      </c>
      <c r="N10" s="60">
        <v>227076</v>
      </c>
      <c r="O10" s="61">
        <v>0.6</v>
      </c>
      <c r="P10" s="197"/>
      <c r="Q10" s="197"/>
      <c r="R10" s="55" t="s">
        <v>633</v>
      </c>
      <c r="S10" s="55" t="s">
        <v>700</v>
      </c>
      <c r="T10" s="54">
        <f t="shared" si="1"/>
        <v>7</v>
      </c>
      <c r="U10" s="55" t="s">
        <v>351</v>
      </c>
      <c r="V10" s="23" t="s">
        <v>733</v>
      </c>
      <c r="W10" s="23" t="s">
        <v>733</v>
      </c>
      <c r="X10" s="63" t="s">
        <v>54</v>
      </c>
      <c r="Y10" s="63" t="s">
        <v>54</v>
      </c>
      <c r="Z10" s="23" t="s">
        <v>733</v>
      </c>
      <c r="AA10" s="23" t="s">
        <v>733</v>
      </c>
      <c r="AB10" s="23" t="s">
        <v>733</v>
      </c>
      <c r="AC10" s="63" t="s">
        <v>54</v>
      </c>
      <c r="AD10" s="63" t="s">
        <v>54</v>
      </c>
      <c r="AE10" s="23" t="s">
        <v>733</v>
      </c>
    </row>
    <row r="11" spans="1:31" s="49" customFormat="1" ht="25.5" customHeight="1">
      <c r="B11" s="54">
        <f t="shared" si="0"/>
        <v>8</v>
      </c>
      <c r="C11" s="55" t="s">
        <v>440</v>
      </c>
      <c r="D11" s="56" t="s">
        <v>49</v>
      </c>
      <c r="E11" s="57" t="s">
        <v>83</v>
      </c>
      <c r="F11" s="57" t="s">
        <v>82</v>
      </c>
      <c r="G11" s="58" t="s">
        <v>441</v>
      </c>
      <c r="H11" s="55" t="s">
        <v>442</v>
      </c>
      <c r="I11" s="55">
        <v>2004</v>
      </c>
      <c r="J11" s="55">
        <v>2</v>
      </c>
      <c r="K11" s="55">
        <v>162</v>
      </c>
      <c r="L11" s="55">
        <v>6871</v>
      </c>
      <c r="M11" s="59">
        <v>15000</v>
      </c>
      <c r="N11" s="60">
        <v>612275</v>
      </c>
      <c r="O11" s="61">
        <v>0.5</v>
      </c>
      <c r="P11" s="197"/>
      <c r="Q11" s="197"/>
      <c r="R11" s="64" t="s">
        <v>713</v>
      </c>
      <c r="S11" s="55" t="s">
        <v>700</v>
      </c>
      <c r="T11" s="54">
        <f t="shared" si="1"/>
        <v>8</v>
      </c>
      <c r="U11" s="55" t="s">
        <v>440</v>
      </c>
      <c r="V11" s="23" t="s">
        <v>733</v>
      </c>
      <c r="W11" s="23" t="s">
        <v>733</v>
      </c>
      <c r="X11" s="63" t="s">
        <v>54</v>
      </c>
      <c r="Y11" s="63" t="s">
        <v>54</v>
      </c>
      <c r="Z11" s="23" t="s">
        <v>733</v>
      </c>
      <c r="AA11" s="23" t="s">
        <v>733</v>
      </c>
      <c r="AB11" s="23" t="s">
        <v>733</v>
      </c>
      <c r="AC11" s="63" t="s">
        <v>54</v>
      </c>
      <c r="AD11" s="63" t="s">
        <v>54</v>
      </c>
      <c r="AE11" s="23" t="s">
        <v>733</v>
      </c>
    </row>
    <row r="12" spans="1:31" s="49" customFormat="1" ht="25.5" customHeight="1">
      <c r="B12" s="54">
        <f t="shared" si="0"/>
        <v>9</v>
      </c>
      <c r="C12" s="55" t="s">
        <v>337</v>
      </c>
      <c r="D12" s="56" t="s">
        <v>49</v>
      </c>
      <c r="E12" s="57" t="s">
        <v>338</v>
      </c>
      <c r="F12" s="57" t="s">
        <v>339</v>
      </c>
      <c r="G12" s="58" t="s">
        <v>340</v>
      </c>
      <c r="H12" s="55" t="s">
        <v>341</v>
      </c>
      <c r="I12" s="55">
        <v>2013</v>
      </c>
      <c r="J12" s="55">
        <v>2</v>
      </c>
      <c r="K12" s="55">
        <v>35</v>
      </c>
      <c r="L12" s="55">
        <v>900</v>
      </c>
      <c r="M12" s="59">
        <v>2780</v>
      </c>
      <c r="N12" s="60">
        <v>1314080</v>
      </c>
      <c r="O12" s="61">
        <v>0.5</v>
      </c>
      <c r="P12" s="197"/>
      <c r="Q12" s="197"/>
      <c r="R12" s="55" t="s">
        <v>634</v>
      </c>
      <c r="S12" s="55" t="s">
        <v>700</v>
      </c>
      <c r="T12" s="54">
        <f t="shared" si="1"/>
        <v>9</v>
      </c>
      <c r="U12" s="55" t="s">
        <v>337</v>
      </c>
      <c r="V12" s="23" t="s">
        <v>733</v>
      </c>
      <c r="W12" s="23" t="s">
        <v>733</v>
      </c>
      <c r="X12" s="63" t="s">
        <v>54</v>
      </c>
      <c r="Y12" s="63" t="s">
        <v>54</v>
      </c>
      <c r="Z12" s="23" t="s">
        <v>733</v>
      </c>
      <c r="AA12" s="23" t="s">
        <v>733</v>
      </c>
      <c r="AB12" s="23" t="s">
        <v>733</v>
      </c>
      <c r="AC12" s="63" t="s">
        <v>54</v>
      </c>
      <c r="AD12" s="63" t="s">
        <v>54</v>
      </c>
      <c r="AE12" s="23" t="s">
        <v>733</v>
      </c>
    </row>
    <row r="13" spans="1:31" s="49" customFormat="1" ht="25.5" customHeight="1">
      <c r="B13" s="54">
        <f t="shared" si="0"/>
        <v>10</v>
      </c>
      <c r="C13" s="55" t="s">
        <v>491</v>
      </c>
      <c r="D13" s="65" t="s">
        <v>49</v>
      </c>
      <c r="E13" s="57" t="s">
        <v>365</v>
      </c>
      <c r="F13" s="57" t="s">
        <v>366</v>
      </c>
      <c r="G13" s="58" t="s">
        <v>367</v>
      </c>
      <c r="H13" s="55" t="s">
        <v>368</v>
      </c>
      <c r="I13" s="55">
        <v>2014</v>
      </c>
      <c r="J13" s="55">
        <v>3</v>
      </c>
      <c r="K13" s="55">
        <v>213</v>
      </c>
      <c r="L13" s="55">
        <v>6871</v>
      </c>
      <c r="M13" s="59">
        <v>17000</v>
      </c>
      <c r="N13" s="60">
        <v>1401780</v>
      </c>
      <c r="O13" s="61">
        <v>0.65</v>
      </c>
      <c r="P13" s="197"/>
      <c r="Q13" s="197"/>
      <c r="R13" s="55" t="s">
        <v>635</v>
      </c>
      <c r="S13" s="55" t="s">
        <v>700</v>
      </c>
      <c r="T13" s="54">
        <f t="shared" si="1"/>
        <v>10</v>
      </c>
      <c r="U13" s="55" t="s">
        <v>491</v>
      </c>
      <c r="V13" s="23" t="s">
        <v>733</v>
      </c>
      <c r="W13" s="23" t="s">
        <v>733</v>
      </c>
      <c r="X13" s="63" t="s">
        <v>54</v>
      </c>
      <c r="Y13" s="63" t="s">
        <v>54</v>
      </c>
      <c r="Z13" s="23" t="s">
        <v>733</v>
      </c>
      <c r="AA13" s="23" t="s">
        <v>733</v>
      </c>
      <c r="AB13" s="23" t="s">
        <v>733</v>
      </c>
      <c r="AC13" s="63" t="s">
        <v>54</v>
      </c>
      <c r="AD13" s="63" t="s">
        <v>54</v>
      </c>
      <c r="AE13" s="23" t="s">
        <v>733</v>
      </c>
    </row>
    <row r="14" spans="1:31" s="49" customFormat="1" ht="25.5" customHeight="1">
      <c r="B14" s="54">
        <f t="shared" si="0"/>
        <v>11</v>
      </c>
      <c r="C14" s="55" t="s">
        <v>447</v>
      </c>
      <c r="D14" s="56" t="s">
        <v>49</v>
      </c>
      <c r="E14" s="57" t="s">
        <v>448</v>
      </c>
      <c r="F14" s="57" t="s">
        <v>245</v>
      </c>
      <c r="G14" s="58" t="s">
        <v>449</v>
      </c>
      <c r="H14" s="55" t="s">
        <v>450</v>
      </c>
      <c r="I14" s="55">
        <v>2001</v>
      </c>
      <c r="J14" s="55">
        <v>3</v>
      </c>
      <c r="K14" s="55">
        <v>162</v>
      </c>
      <c r="L14" s="55">
        <v>6871</v>
      </c>
      <c r="M14" s="59">
        <v>10000</v>
      </c>
      <c r="N14" s="60">
        <v>424917.07</v>
      </c>
      <c r="O14" s="61">
        <v>0.65</v>
      </c>
      <c r="P14" s="197"/>
      <c r="Q14" s="197"/>
      <c r="R14" s="55" t="s">
        <v>635</v>
      </c>
      <c r="S14" s="55" t="s">
        <v>700</v>
      </c>
      <c r="T14" s="54">
        <f t="shared" si="1"/>
        <v>11</v>
      </c>
      <c r="U14" s="55" t="s">
        <v>447</v>
      </c>
      <c r="V14" s="23" t="s">
        <v>733</v>
      </c>
      <c r="W14" s="23" t="s">
        <v>733</v>
      </c>
      <c r="X14" s="63" t="s">
        <v>54</v>
      </c>
      <c r="Y14" s="63" t="s">
        <v>54</v>
      </c>
      <c r="Z14" s="23" t="s">
        <v>733</v>
      </c>
      <c r="AA14" s="23" t="s">
        <v>733</v>
      </c>
      <c r="AB14" s="23" t="s">
        <v>733</v>
      </c>
      <c r="AC14" s="63" t="s">
        <v>54</v>
      </c>
      <c r="AD14" s="63" t="s">
        <v>54</v>
      </c>
      <c r="AE14" s="23" t="s">
        <v>733</v>
      </c>
    </row>
    <row r="15" spans="1:31" s="49" customFormat="1" ht="25.15" customHeight="1">
      <c r="B15" s="54">
        <f t="shared" si="0"/>
        <v>12</v>
      </c>
      <c r="C15" s="55" t="s">
        <v>74</v>
      </c>
      <c r="D15" s="56" t="s">
        <v>49</v>
      </c>
      <c r="E15" s="57" t="s">
        <v>75</v>
      </c>
      <c r="F15" s="57" t="s">
        <v>76</v>
      </c>
      <c r="G15" s="58" t="s">
        <v>77</v>
      </c>
      <c r="H15" s="55" t="s">
        <v>78</v>
      </c>
      <c r="I15" s="55">
        <v>2011</v>
      </c>
      <c r="J15" s="55">
        <v>3</v>
      </c>
      <c r="K15" s="55">
        <v>162</v>
      </c>
      <c r="L15" s="55">
        <v>4580</v>
      </c>
      <c r="M15" s="59">
        <v>11990</v>
      </c>
      <c r="N15" s="60">
        <v>832049.42</v>
      </c>
      <c r="O15" s="61">
        <v>0.65</v>
      </c>
      <c r="P15" s="197"/>
      <c r="Q15" s="197"/>
      <c r="R15" s="55" t="s">
        <v>636</v>
      </c>
      <c r="S15" s="55" t="s">
        <v>700</v>
      </c>
      <c r="T15" s="54">
        <f t="shared" si="1"/>
        <v>12</v>
      </c>
      <c r="U15" s="55" t="s">
        <v>74</v>
      </c>
      <c r="V15" s="23" t="s">
        <v>733</v>
      </c>
      <c r="W15" s="23" t="s">
        <v>733</v>
      </c>
      <c r="X15" s="63" t="s">
        <v>54</v>
      </c>
      <c r="Y15" s="63" t="s">
        <v>54</v>
      </c>
      <c r="Z15" s="23" t="s">
        <v>733</v>
      </c>
      <c r="AA15" s="23" t="s">
        <v>733</v>
      </c>
      <c r="AB15" s="23" t="s">
        <v>733</v>
      </c>
      <c r="AC15" s="63" t="s">
        <v>54</v>
      </c>
      <c r="AD15" s="63" t="s">
        <v>54</v>
      </c>
      <c r="AE15" s="23" t="s">
        <v>733</v>
      </c>
    </row>
    <row r="16" spans="1:31" s="49" customFormat="1" ht="25.5" customHeight="1">
      <c r="B16" s="54">
        <f t="shared" si="0"/>
        <v>13</v>
      </c>
      <c r="C16" s="55" t="s">
        <v>390</v>
      </c>
      <c r="D16" s="66" t="s">
        <v>49</v>
      </c>
      <c r="E16" s="57" t="s">
        <v>391</v>
      </c>
      <c r="F16" s="57" t="s">
        <v>245</v>
      </c>
      <c r="G16" s="58" t="s">
        <v>392</v>
      </c>
      <c r="H16" s="55" t="s">
        <v>393</v>
      </c>
      <c r="I16" s="55">
        <v>2009</v>
      </c>
      <c r="J16" s="55">
        <v>3</v>
      </c>
      <c r="K16" s="55">
        <v>132</v>
      </c>
      <c r="L16" s="55">
        <v>4580</v>
      </c>
      <c r="M16" s="59">
        <v>7490</v>
      </c>
      <c r="N16" s="60">
        <v>270377</v>
      </c>
      <c r="O16" s="61">
        <v>0.55000000000000004</v>
      </c>
      <c r="P16" s="197"/>
      <c r="Q16" s="197"/>
      <c r="R16" s="55" t="s">
        <v>637</v>
      </c>
      <c r="S16" s="55" t="s">
        <v>700</v>
      </c>
      <c r="T16" s="54">
        <f t="shared" si="1"/>
        <v>13</v>
      </c>
      <c r="U16" s="55" t="s">
        <v>390</v>
      </c>
      <c r="V16" s="23" t="s">
        <v>733</v>
      </c>
      <c r="W16" s="23" t="s">
        <v>733</v>
      </c>
      <c r="X16" s="63" t="s">
        <v>54</v>
      </c>
      <c r="Y16" s="63" t="s">
        <v>54</v>
      </c>
      <c r="Z16" s="23" t="s">
        <v>733</v>
      </c>
      <c r="AA16" s="23" t="s">
        <v>733</v>
      </c>
      <c r="AB16" s="23" t="s">
        <v>733</v>
      </c>
      <c r="AC16" s="63" t="s">
        <v>54</v>
      </c>
      <c r="AD16" s="63" t="s">
        <v>54</v>
      </c>
      <c r="AE16" s="23" t="s">
        <v>733</v>
      </c>
    </row>
    <row r="17" spans="2:31" s="49" customFormat="1" ht="25.15" customHeight="1">
      <c r="B17" s="54">
        <f t="shared" si="0"/>
        <v>14</v>
      </c>
      <c r="C17" s="55" t="s">
        <v>371</v>
      </c>
      <c r="D17" s="66" t="s">
        <v>49</v>
      </c>
      <c r="E17" s="57" t="s">
        <v>83</v>
      </c>
      <c r="F17" s="57" t="s">
        <v>297</v>
      </c>
      <c r="G17" s="58" t="s">
        <v>372</v>
      </c>
      <c r="H17" s="55" t="s">
        <v>373</v>
      </c>
      <c r="I17" s="55">
        <v>2015</v>
      </c>
      <c r="J17" s="55">
        <v>2</v>
      </c>
      <c r="K17" s="55">
        <v>44</v>
      </c>
      <c r="L17" s="55">
        <v>999</v>
      </c>
      <c r="M17" s="59">
        <v>1290</v>
      </c>
      <c r="N17" s="60">
        <v>52200</v>
      </c>
      <c r="O17" s="61">
        <v>0.65</v>
      </c>
      <c r="P17" s="197"/>
      <c r="Q17" s="197"/>
      <c r="R17" s="55" t="s">
        <v>638</v>
      </c>
      <c r="S17" s="55" t="s">
        <v>700</v>
      </c>
      <c r="T17" s="54">
        <f t="shared" si="1"/>
        <v>14</v>
      </c>
      <c r="U17" s="55" t="s">
        <v>371</v>
      </c>
      <c r="V17" s="23" t="s">
        <v>733</v>
      </c>
      <c r="W17" s="23" t="s">
        <v>733</v>
      </c>
      <c r="X17" s="63" t="s">
        <v>54</v>
      </c>
      <c r="Y17" s="63" t="s">
        <v>54</v>
      </c>
      <c r="Z17" s="23" t="s">
        <v>733</v>
      </c>
      <c r="AA17" s="23" t="s">
        <v>733</v>
      </c>
      <c r="AB17" s="23" t="s">
        <v>733</v>
      </c>
      <c r="AC17" s="63" t="s">
        <v>54</v>
      </c>
      <c r="AD17" s="63" t="s">
        <v>54</v>
      </c>
      <c r="AE17" s="23" t="s">
        <v>733</v>
      </c>
    </row>
    <row r="18" spans="2:31" s="49" customFormat="1" ht="25.5" customHeight="1">
      <c r="B18" s="54">
        <f t="shared" si="0"/>
        <v>15</v>
      </c>
      <c r="C18" s="55" t="s">
        <v>374</v>
      </c>
      <c r="D18" s="66" t="s">
        <v>49</v>
      </c>
      <c r="E18" s="57" t="s">
        <v>83</v>
      </c>
      <c r="F18" s="57" t="s">
        <v>297</v>
      </c>
      <c r="G18" s="58" t="s">
        <v>372</v>
      </c>
      <c r="H18" s="55" t="s">
        <v>375</v>
      </c>
      <c r="I18" s="55">
        <v>2015</v>
      </c>
      <c r="J18" s="55">
        <v>2</v>
      </c>
      <c r="K18" s="55">
        <v>44</v>
      </c>
      <c r="L18" s="55">
        <v>999</v>
      </c>
      <c r="M18" s="59">
        <v>1290</v>
      </c>
      <c r="N18" s="60">
        <v>52200</v>
      </c>
      <c r="O18" s="61">
        <v>0.65</v>
      </c>
      <c r="P18" s="197"/>
      <c r="Q18" s="197"/>
      <c r="R18" s="55" t="s">
        <v>638</v>
      </c>
      <c r="S18" s="55" t="s">
        <v>700</v>
      </c>
      <c r="T18" s="54">
        <f t="shared" si="1"/>
        <v>15</v>
      </c>
      <c r="U18" s="55" t="s">
        <v>374</v>
      </c>
      <c r="V18" s="23" t="s">
        <v>733</v>
      </c>
      <c r="W18" s="23" t="s">
        <v>733</v>
      </c>
      <c r="X18" s="63" t="s">
        <v>54</v>
      </c>
      <c r="Y18" s="63" t="s">
        <v>54</v>
      </c>
      <c r="Z18" s="23" t="s">
        <v>733</v>
      </c>
      <c r="AA18" s="23" t="s">
        <v>733</v>
      </c>
      <c r="AB18" s="23" t="s">
        <v>733</v>
      </c>
      <c r="AC18" s="63" t="s">
        <v>54</v>
      </c>
      <c r="AD18" s="63" t="s">
        <v>54</v>
      </c>
      <c r="AE18" s="23" t="s">
        <v>733</v>
      </c>
    </row>
    <row r="19" spans="2:31" s="49" customFormat="1" ht="25.5" customHeight="1">
      <c r="B19" s="54">
        <f t="shared" si="0"/>
        <v>16</v>
      </c>
      <c r="C19" s="55" t="s">
        <v>495</v>
      </c>
      <c r="D19" s="56" t="s">
        <v>49</v>
      </c>
      <c r="E19" s="57" t="s">
        <v>219</v>
      </c>
      <c r="F19" s="57" t="s">
        <v>220</v>
      </c>
      <c r="G19" s="58" t="s">
        <v>221</v>
      </c>
      <c r="H19" s="55">
        <v>830272</v>
      </c>
      <c r="I19" s="55">
        <v>2005</v>
      </c>
      <c r="J19" s="55">
        <v>1</v>
      </c>
      <c r="K19" s="55">
        <v>9</v>
      </c>
      <c r="L19" s="55">
        <v>510</v>
      </c>
      <c r="M19" s="59" t="s">
        <v>24</v>
      </c>
      <c r="N19" s="60">
        <v>27425</v>
      </c>
      <c r="O19" s="61">
        <v>0.5</v>
      </c>
      <c r="P19" s="197"/>
      <c r="Q19" s="197"/>
      <c r="R19" s="64" t="s">
        <v>639</v>
      </c>
      <c r="S19" s="55" t="s">
        <v>700</v>
      </c>
      <c r="T19" s="54">
        <f t="shared" si="1"/>
        <v>16</v>
      </c>
      <c r="U19" s="55" t="s">
        <v>495</v>
      </c>
      <c r="V19" s="23" t="s">
        <v>733</v>
      </c>
      <c r="W19" s="23" t="s">
        <v>733</v>
      </c>
      <c r="X19" s="63" t="s">
        <v>54</v>
      </c>
      <c r="Y19" s="63" t="s">
        <v>54</v>
      </c>
      <c r="Z19" s="23" t="s">
        <v>733</v>
      </c>
      <c r="AA19" s="23" t="s">
        <v>733</v>
      </c>
      <c r="AB19" s="23" t="s">
        <v>733</v>
      </c>
      <c r="AC19" s="63" t="s">
        <v>54</v>
      </c>
      <c r="AD19" s="63" t="s">
        <v>54</v>
      </c>
      <c r="AE19" s="23" t="s">
        <v>733</v>
      </c>
    </row>
    <row r="20" spans="2:31" s="49" customFormat="1" ht="25.5" customHeight="1">
      <c r="B20" s="54">
        <f t="shared" si="0"/>
        <v>17</v>
      </c>
      <c r="C20" s="55" t="s">
        <v>60</v>
      </c>
      <c r="D20" s="56" t="s">
        <v>49</v>
      </c>
      <c r="E20" s="57" t="s">
        <v>61</v>
      </c>
      <c r="F20" s="57" t="s">
        <v>62</v>
      </c>
      <c r="G20" s="57" t="s">
        <v>63</v>
      </c>
      <c r="H20" s="55" t="s">
        <v>64</v>
      </c>
      <c r="I20" s="55">
        <v>2009</v>
      </c>
      <c r="J20" s="55">
        <v>3</v>
      </c>
      <c r="K20" s="55">
        <v>96</v>
      </c>
      <c r="L20" s="55">
        <v>2998</v>
      </c>
      <c r="M20" s="59">
        <v>5500</v>
      </c>
      <c r="N20" s="60">
        <v>503031.18</v>
      </c>
      <c r="O20" s="61">
        <v>0.65</v>
      </c>
      <c r="P20" s="197"/>
      <c r="Q20" s="197"/>
      <c r="R20" s="55" t="s">
        <v>640</v>
      </c>
      <c r="S20" s="55" t="s">
        <v>700</v>
      </c>
      <c r="T20" s="54">
        <f t="shared" si="1"/>
        <v>17</v>
      </c>
      <c r="U20" s="55" t="s">
        <v>60</v>
      </c>
      <c r="V20" s="23" t="s">
        <v>733</v>
      </c>
      <c r="W20" s="23" t="s">
        <v>733</v>
      </c>
      <c r="X20" s="63" t="s">
        <v>54</v>
      </c>
      <c r="Y20" s="63" t="s">
        <v>54</v>
      </c>
      <c r="Z20" s="23" t="s">
        <v>733</v>
      </c>
      <c r="AA20" s="23" t="s">
        <v>733</v>
      </c>
      <c r="AB20" s="23" t="s">
        <v>733</v>
      </c>
      <c r="AC20" s="63" t="s">
        <v>54</v>
      </c>
      <c r="AD20" s="63" t="s">
        <v>54</v>
      </c>
      <c r="AE20" s="23" t="s">
        <v>733</v>
      </c>
    </row>
    <row r="21" spans="2:31" s="49" customFormat="1" ht="25.5" customHeight="1">
      <c r="B21" s="54">
        <f t="shared" si="0"/>
        <v>18</v>
      </c>
      <c r="C21" s="55" t="s">
        <v>342</v>
      </c>
      <c r="D21" s="56" t="s">
        <v>49</v>
      </c>
      <c r="E21" s="57" t="s">
        <v>50</v>
      </c>
      <c r="F21" s="57" t="s">
        <v>343</v>
      </c>
      <c r="G21" s="58" t="s">
        <v>344</v>
      </c>
      <c r="H21" s="55" t="s">
        <v>345</v>
      </c>
      <c r="I21" s="55">
        <v>2014</v>
      </c>
      <c r="J21" s="55">
        <v>3</v>
      </c>
      <c r="K21" s="55">
        <v>96</v>
      </c>
      <c r="L21" s="55">
        <v>2998</v>
      </c>
      <c r="M21" s="59">
        <v>3500</v>
      </c>
      <c r="N21" s="60">
        <v>397000</v>
      </c>
      <c r="O21" s="67">
        <v>0.65</v>
      </c>
      <c r="P21" s="198"/>
      <c r="Q21" s="198"/>
      <c r="R21" s="55" t="s">
        <v>640</v>
      </c>
      <c r="S21" s="55" t="s">
        <v>700</v>
      </c>
      <c r="T21" s="54">
        <f t="shared" si="1"/>
        <v>18</v>
      </c>
      <c r="U21" s="55" t="s">
        <v>342</v>
      </c>
      <c r="V21" s="23" t="s">
        <v>733</v>
      </c>
      <c r="W21" s="23" t="s">
        <v>733</v>
      </c>
      <c r="X21" s="63" t="s">
        <v>54</v>
      </c>
      <c r="Y21" s="63" t="s">
        <v>54</v>
      </c>
      <c r="Z21" s="23" t="s">
        <v>733</v>
      </c>
      <c r="AA21" s="23" t="s">
        <v>733</v>
      </c>
      <c r="AB21" s="23" t="s">
        <v>733</v>
      </c>
      <c r="AC21" s="63" t="s">
        <v>54</v>
      </c>
      <c r="AD21" s="63" t="s">
        <v>54</v>
      </c>
      <c r="AE21" s="23" t="s">
        <v>733</v>
      </c>
    </row>
    <row r="22" spans="2:31" s="49" customFormat="1" ht="25.5" customHeight="1">
      <c r="B22" s="54">
        <f t="shared" si="0"/>
        <v>19</v>
      </c>
      <c r="C22" s="55" t="s">
        <v>256</v>
      </c>
      <c r="D22" s="56" t="s">
        <v>49</v>
      </c>
      <c r="E22" s="57" t="s">
        <v>252</v>
      </c>
      <c r="F22" s="57" t="s">
        <v>253</v>
      </c>
      <c r="G22" s="58" t="s">
        <v>254</v>
      </c>
      <c r="H22" s="55" t="s">
        <v>257</v>
      </c>
      <c r="I22" s="55">
        <v>2009</v>
      </c>
      <c r="J22" s="55">
        <v>1</v>
      </c>
      <c r="K22" s="55">
        <v>2</v>
      </c>
      <c r="L22" s="55">
        <v>50</v>
      </c>
      <c r="M22" s="59">
        <v>510</v>
      </c>
      <c r="N22" s="60">
        <v>34950</v>
      </c>
      <c r="O22" s="61">
        <v>0</v>
      </c>
      <c r="P22" s="197"/>
      <c r="Q22" s="197"/>
      <c r="R22" s="55" t="s">
        <v>641</v>
      </c>
      <c r="S22" s="55" t="s">
        <v>700</v>
      </c>
      <c r="T22" s="54">
        <f t="shared" si="1"/>
        <v>19</v>
      </c>
      <c r="U22" s="55" t="s">
        <v>256</v>
      </c>
      <c r="V22" s="23" t="s">
        <v>733</v>
      </c>
      <c r="W22" s="23" t="s">
        <v>733</v>
      </c>
      <c r="X22" s="63" t="s">
        <v>54</v>
      </c>
      <c r="Y22" s="63" t="s">
        <v>54</v>
      </c>
      <c r="Z22" s="23" t="s">
        <v>733</v>
      </c>
      <c r="AA22" s="23" t="s">
        <v>733</v>
      </c>
      <c r="AB22" s="23" t="s">
        <v>733</v>
      </c>
      <c r="AC22" s="63" t="s">
        <v>54</v>
      </c>
      <c r="AD22" s="63" t="s">
        <v>54</v>
      </c>
      <c r="AE22" s="23" t="s">
        <v>733</v>
      </c>
    </row>
    <row r="23" spans="2:31" s="49" customFormat="1" ht="25.5" customHeight="1">
      <c r="B23" s="54">
        <f t="shared" si="0"/>
        <v>20</v>
      </c>
      <c r="C23" s="55" t="s">
        <v>265</v>
      </c>
      <c r="D23" s="56" t="s">
        <v>49</v>
      </c>
      <c r="E23" s="57" t="s">
        <v>266</v>
      </c>
      <c r="F23" s="57" t="s">
        <v>267</v>
      </c>
      <c r="G23" s="58" t="s">
        <v>268</v>
      </c>
      <c r="H23" s="55" t="s">
        <v>269</v>
      </c>
      <c r="I23" s="55">
        <v>2012</v>
      </c>
      <c r="J23" s="55">
        <v>2</v>
      </c>
      <c r="K23" s="55">
        <v>47</v>
      </c>
      <c r="L23" s="55">
        <v>1201</v>
      </c>
      <c r="M23" s="59">
        <v>2200</v>
      </c>
      <c r="N23" s="60">
        <v>194000</v>
      </c>
      <c r="O23" s="61">
        <v>0.65</v>
      </c>
      <c r="P23" s="197"/>
      <c r="Q23" s="197"/>
      <c r="R23" s="64" t="s">
        <v>713</v>
      </c>
      <c r="S23" s="55" t="s">
        <v>700</v>
      </c>
      <c r="T23" s="54">
        <f t="shared" si="1"/>
        <v>20</v>
      </c>
      <c r="U23" s="55" t="s">
        <v>265</v>
      </c>
      <c r="V23" s="23" t="s">
        <v>733</v>
      </c>
      <c r="W23" s="23" t="s">
        <v>733</v>
      </c>
      <c r="X23" s="63" t="s">
        <v>54</v>
      </c>
      <c r="Y23" s="63" t="s">
        <v>54</v>
      </c>
      <c r="Z23" s="23" t="s">
        <v>733</v>
      </c>
      <c r="AA23" s="23" t="s">
        <v>733</v>
      </c>
      <c r="AB23" s="23" t="s">
        <v>733</v>
      </c>
      <c r="AC23" s="63" t="s">
        <v>54</v>
      </c>
      <c r="AD23" s="63" t="s">
        <v>54</v>
      </c>
      <c r="AE23" s="23" t="s">
        <v>733</v>
      </c>
    </row>
    <row r="24" spans="2:31" s="49" customFormat="1" ht="25.5" customHeight="1">
      <c r="B24" s="54">
        <f t="shared" si="0"/>
        <v>21</v>
      </c>
      <c r="C24" s="55" t="s">
        <v>162</v>
      </c>
      <c r="D24" s="56" t="s">
        <v>49</v>
      </c>
      <c r="E24" s="57" t="s">
        <v>119</v>
      </c>
      <c r="F24" s="57" t="s">
        <v>82</v>
      </c>
      <c r="G24" s="58" t="s">
        <v>163</v>
      </c>
      <c r="H24" s="55" t="s">
        <v>164</v>
      </c>
      <c r="I24" s="55">
        <v>2001</v>
      </c>
      <c r="J24" s="55">
        <v>3</v>
      </c>
      <c r="K24" s="55">
        <v>162</v>
      </c>
      <c r="L24" s="55">
        <v>6871</v>
      </c>
      <c r="M24" s="59">
        <v>11800</v>
      </c>
      <c r="N24" s="60">
        <v>511179.5</v>
      </c>
      <c r="O24" s="61">
        <v>0.65</v>
      </c>
      <c r="P24" s="197"/>
      <c r="Q24" s="197"/>
      <c r="R24" s="55" t="s">
        <v>642</v>
      </c>
      <c r="S24" s="55" t="s">
        <v>700</v>
      </c>
      <c r="T24" s="54">
        <f t="shared" si="1"/>
        <v>21</v>
      </c>
      <c r="U24" s="55" t="s">
        <v>162</v>
      </c>
      <c r="V24" s="23" t="s">
        <v>733</v>
      </c>
      <c r="W24" s="23" t="s">
        <v>733</v>
      </c>
      <c r="X24" s="63" t="s">
        <v>54</v>
      </c>
      <c r="Y24" s="63" t="s">
        <v>54</v>
      </c>
      <c r="Z24" s="23" t="s">
        <v>733</v>
      </c>
      <c r="AA24" s="23" t="s">
        <v>733</v>
      </c>
      <c r="AB24" s="23" t="s">
        <v>733</v>
      </c>
      <c r="AC24" s="63" t="s">
        <v>54</v>
      </c>
      <c r="AD24" s="63" t="s">
        <v>54</v>
      </c>
      <c r="AE24" s="23" t="s">
        <v>733</v>
      </c>
    </row>
    <row r="25" spans="2:31" s="49" customFormat="1" ht="25.5" customHeight="1">
      <c r="B25" s="54">
        <f t="shared" si="0"/>
        <v>22</v>
      </c>
      <c r="C25" s="55" t="s">
        <v>494</v>
      </c>
      <c r="D25" s="56" t="s">
        <v>49</v>
      </c>
      <c r="E25" s="57" t="s">
        <v>119</v>
      </c>
      <c r="F25" s="57" t="s">
        <v>82</v>
      </c>
      <c r="G25" s="58" t="s">
        <v>81</v>
      </c>
      <c r="H25" s="55" t="s">
        <v>165</v>
      </c>
      <c r="I25" s="55">
        <v>2001</v>
      </c>
      <c r="J25" s="55">
        <v>3</v>
      </c>
      <c r="K25" s="55">
        <v>162</v>
      </c>
      <c r="L25" s="55">
        <v>6871</v>
      </c>
      <c r="M25" s="59">
        <v>18000</v>
      </c>
      <c r="N25" s="60">
        <v>613431</v>
      </c>
      <c r="O25" s="61">
        <v>0.65</v>
      </c>
      <c r="P25" s="197"/>
      <c r="Q25" s="197"/>
      <c r="R25" s="55" t="s">
        <v>642</v>
      </c>
      <c r="S25" s="55" t="s">
        <v>700</v>
      </c>
      <c r="T25" s="54">
        <f t="shared" si="1"/>
        <v>22</v>
      </c>
      <c r="U25" s="55" t="s">
        <v>494</v>
      </c>
      <c r="V25" s="23" t="s">
        <v>733</v>
      </c>
      <c r="W25" s="23" t="s">
        <v>733</v>
      </c>
      <c r="X25" s="63" t="s">
        <v>54</v>
      </c>
      <c r="Y25" s="63" t="s">
        <v>54</v>
      </c>
      <c r="Z25" s="23" t="s">
        <v>733</v>
      </c>
      <c r="AA25" s="23" t="s">
        <v>733</v>
      </c>
      <c r="AB25" s="23" t="s">
        <v>733</v>
      </c>
      <c r="AC25" s="63" t="s">
        <v>54</v>
      </c>
      <c r="AD25" s="63" t="s">
        <v>54</v>
      </c>
      <c r="AE25" s="23" t="s">
        <v>733</v>
      </c>
    </row>
    <row r="26" spans="2:31" s="49" customFormat="1" ht="25.5" customHeight="1">
      <c r="B26" s="54">
        <f t="shared" si="0"/>
        <v>23</v>
      </c>
      <c r="C26" s="55" t="s">
        <v>434</v>
      </c>
      <c r="D26" s="56" t="s">
        <v>49</v>
      </c>
      <c r="E26" s="57" t="s">
        <v>50</v>
      </c>
      <c r="F26" s="57" t="s">
        <v>80</v>
      </c>
      <c r="G26" s="58" t="s">
        <v>367</v>
      </c>
      <c r="H26" s="55" t="s">
        <v>435</v>
      </c>
      <c r="I26" s="55">
        <v>2013</v>
      </c>
      <c r="J26" s="55">
        <v>3</v>
      </c>
      <c r="K26" s="55">
        <v>213</v>
      </c>
      <c r="L26" s="55">
        <v>6871</v>
      </c>
      <c r="M26" s="59">
        <v>18000</v>
      </c>
      <c r="N26" s="60">
        <v>1167390</v>
      </c>
      <c r="O26" s="61">
        <v>0.65</v>
      </c>
      <c r="P26" s="197"/>
      <c r="Q26" s="197"/>
      <c r="R26" s="55" t="s">
        <v>643</v>
      </c>
      <c r="S26" s="55" t="s">
        <v>700</v>
      </c>
      <c r="T26" s="54">
        <f t="shared" si="1"/>
        <v>23</v>
      </c>
      <c r="U26" s="55" t="s">
        <v>434</v>
      </c>
      <c r="V26" s="23" t="s">
        <v>733</v>
      </c>
      <c r="W26" s="23" t="s">
        <v>733</v>
      </c>
      <c r="X26" s="63" t="s">
        <v>54</v>
      </c>
      <c r="Y26" s="63" t="s">
        <v>54</v>
      </c>
      <c r="Z26" s="23" t="s">
        <v>733</v>
      </c>
      <c r="AA26" s="23" t="s">
        <v>733</v>
      </c>
      <c r="AB26" s="23" t="s">
        <v>733</v>
      </c>
      <c r="AC26" s="63" t="s">
        <v>54</v>
      </c>
      <c r="AD26" s="63" t="s">
        <v>54</v>
      </c>
      <c r="AE26" s="23" t="s">
        <v>733</v>
      </c>
    </row>
    <row r="27" spans="2:31" s="49" customFormat="1" ht="28.9" customHeight="1">
      <c r="B27" s="54">
        <f t="shared" si="0"/>
        <v>24</v>
      </c>
      <c r="C27" s="55" t="s">
        <v>427</v>
      </c>
      <c r="D27" s="56" t="s">
        <v>49</v>
      </c>
      <c r="E27" s="57" t="s">
        <v>428</v>
      </c>
      <c r="F27" s="57" t="s">
        <v>80</v>
      </c>
      <c r="G27" s="57" t="s">
        <v>429</v>
      </c>
      <c r="H27" s="55" t="s">
        <v>430</v>
      </c>
      <c r="I27" s="55">
        <v>2016</v>
      </c>
      <c r="J27" s="55">
        <v>3</v>
      </c>
      <c r="K27" s="55">
        <v>162</v>
      </c>
      <c r="L27" s="55">
        <v>4580</v>
      </c>
      <c r="M27" s="59">
        <v>11990</v>
      </c>
      <c r="N27" s="60">
        <v>1037678.36</v>
      </c>
      <c r="O27" s="61">
        <v>0.65</v>
      </c>
      <c r="P27" s="197"/>
      <c r="Q27" s="197"/>
      <c r="R27" s="55" t="s">
        <v>644</v>
      </c>
      <c r="S27" s="55" t="s">
        <v>700</v>
      </c>
      <c r="T27" s="54">
        <f t="shared" si="1"/>
        <v>24</v>
      </c>
      <c r="U27" s="55" t="s">
        <v>427</v>
      </c>
      <c r="V27" s="23" t="s">
        <v>733</v>
      </c>
      <c r="W27" s="23" t="s">
        <v>733</v>
      </c>
      <c r="X27" s="63" t="s">
        <v>54</v>
      </c>
      <c r="Y27" s="63" t="s">
        <v>54</v>
      </c>
      <c r="Z27" s="23" t="s">
        <v>733</v>
      </c>
      <c r="AA27" s="23" t="s">
        <v>733</v>
      </c>
      <c r="AB27" s="23" t="s">
        <v>733</v>
      </c>
      <c r="AC27" s="63" t="s">
        <v>54</v>
      </c>
      <c r="AD27" s="63" t="s">
        <v>54</v>
      </c>
      <c r="AE27" s="23" t="s">
        <v>733</v>
      </c>
    </row>
    <row r="28" spans="2:31" s="49" customFormat="1" ht="25.5" customHeight="1">
      <c r="B28" s="54">
        <f t="shared" si="0"/>
        <v>25</v>
      </c>
      <c r="C28" s="55" t="s">
        <v>191</v>
      </c>
      <c r="D28" s="56" t="s">
        <v>49</v>
      </c>
      <c r="E28" s="57" t="s">
        <v>192</v>
      </c>
      <c r="F28" s="57" t="s">
        <v>193</v>
      </c>
      <c r="G28" s="58" t="s">
        <v>194</v>
      </c>
      <c r="H28" s="55" t="s">
        <v>195</v>
      </c>
      <c r="I28" s="55">
        <v>2003</v>
      </c>
      <c r="J28" s="55">
        <v>3</v>
      </c>
      <c r="K28" s="55">
        <v>78</v>
      </c>
      <c r="L28" s="55">
        <v>2798</v>
      </c>
      <c r="M28" s="59">
        <v>3500</v>
      </c>
      <c r="N28" s="60">
        <v>192920</v>
      </c>
      <c r="O28" s="61">
        <v>0.65</v>
      </c>
      <c r="P28" s="197"/>
      <c r="Q28" s="197"/>
      <c r="R28" s="55" t="s">
        <v>645</v>
      </c>
      <c r="S28" s="55" t="s">
        <v>700</v>
      </c>
      <c r="T28" s="54">
        <f t="shared" si="1"/>
        <v>25</v>
      </c>
      <c r="U28" s="55" t="s">
        <v>191</v>
      </c>
      <c r="V28" s="23" t="s">
        <v>733</v>
      </c>
      <c r="W28" s="23" t="s">
        <v>733</v>
      </c>
      <c r="X28" s="63" t="s">
        <v>54</v>
      </c>
      <c r="Y28" s="63" t="s">
        <v>54</v>
      </c>
      <c r="Z28" s="23" t="s">
        <v>733</v>
      </c>
      <c r="AA28" s="23" t="s">
        <v>733</v>
      </c>
      <c r="AB28" s="23" t="s">
        <v>733</v>
      </c>
      <c r="AC28" s="63" t="s">
        <v>54</v>
      </c>
      <c r="AD28" s="63" t="s">
        <v>54</v>
      </c>
      <c r="AE28" s="23" t="s">
        <v>733</v>
      </c>
    </row>
    <row r="29" spans="2:31" s="49" customFormat="1" ht="25.5" customHeight="1">
      <c r="B29" s="54">
        <f t="shared" si="0"/>
        <v>26</v>
      </c>
      <c r="C29" s="55" t="s">
        <v>270</v>
      </c>
      <c r="D29" s="56" t="s">
        <v>49</v>
      </c>
      <c r="E29" s="57" t="s">
        <v>271</v>
      </c>
      <c r="F29" s="57" t="s">
        <v>272</v>
      </c>
      <c r="G29" s="58" t="s">
        <v>273</v>
      </c>
      <c r="H29" s="55" t="s">
        <v>274</v>
      </c>
      <c r="I29" s="55">
        <v>2003</v>
      </c>
      <c r="J29" s="55" t="s">
        <v>24</v>
      </c>
      <c r="K29" s="55" t="s">
        <v>24</v>
      </c>
      <c r="L29" s="55" t="s">
        <v>24</v>
      </c>
      <c r="M29" s="59">
        <v>1500</v>
      </c>
      <c r="N29" s="60">
        <v>188500</v>
      </c>
      <c r="O29" s="61">
        <v>0.5</v>
      </c>
      <c r="P29" s="197"/>
      <c r="Q29" s="197"/>
      <c r="R29" s="55" t="s">
        <v>705</v>
      </c>
      <c r="S29" s="55" t="s">
        <v>700</v>
      </c>
      <c r="T29" s="54">
        <f t="shared" si="1"/>
        <v>26</v>
      </c>
      <c r="U29" s="55" t="s">
        <v>270</v>
      </c>
      <c r="V29" s="23" t="s">
        <v>733</v>
      </c>
      <c r="W29" s="63" t="s">
        <v>54</v>
      </c>
      <c r="X29" s="63" t="s">
        <v>54</v>
      </c>
      <c r="Y29" s="63" t="s">
        <v>54</v>
      </c>
      <c r="Z29" s="23" t="s">
        <v>733</v>
      </c>
      <c r="AA29" s="23" t="s">
        <v>733</v>
      </c>
      <c r="AB29" s="63" t="s">
        <v>54</v>
      </c>
      <c r="AC29" s="63" t="s">
        <v>54</v>
      </c>
      <c r="AD29" s="63" t="s">
        <v>54</v>
      </c>
      <c r="AE29" s="23" t="s">
        <v>733</v>
      </c>
    </row>
    <row r="30" spans="2:31" s="49" customFormat="1" ht="25.5" customHeight="1">
      <c r="B30" s="54">
        <f t="shared" si="0"/>
        <v>27</v>
      </c>
      <c r="C30" s="55" t="s">
        <v>133</v>
      </c>
      <c r="D30" s="56" t="s">
        <v>49</v>
      </c>
      <c r="E30" s="57" t="s">
        <v>134</v>
      </c>
      <c r="F30" s="57" t="s">
        <v>135</v>
      </c>
      <c r="G30" s="58" t="s">
        <v>136</v>
      </c>
      <c r="H30" s="55" t="s">
        <v>137</v>
      </c>
      <c r="I30" s="55">
        <v>2012</v>
      </c>
      <c r="J30" s="55">
        <v>3</v>
      </c>
      <c r="K30" s="55">
        <v>92</v>
      </c>
      <c r="L30" s="55">
        <v>2977</v>
      </c>
      <c r="M30" s="59">
        <v>5500</v>
      </c>
      <c r="N30" s="60">
        <v>343200</v>
      </c>
      <c r="O30" s="61">
        <v>0.55000000000000004</v>
      </c>
      <c r="P30" s="197"/>
      <c r="Q30" s="197"/>
      <c r="R30" s="55" t="s">
        <v>708</v>
      </c>
      <c r="S30" s="55" t="s">
        <v>700</v>
      </c>
      <c r="T30" s="54">
        <f t="shared" si="1"/>
        <v>27</v>
      </c>
      <c r="U30" s="55" t="s">
        <v>133</v>
      </c>
      <c r="V30" s="23" t="s">
        <v>733</v>
      </c>
      <c r="W30" s="23" t="s">
        <v>733</v>
      </c>
      <c r="X30" s="63" t="s">
        <v>54</v>
      </c>
      <c r="Y30" s="63" t="s">
        <v>54</v>
      </c>
      <c r="Z30" s="23" t="s">
        <v>733</v>
      </c>
      <c r="AA30" s="23" t="s">
        <v>733</v>
      </c>
      <c r="AB30" s="23" t="s">
        <v>733</v>
      </c>
      <c r="AC30" s="63" t="s">
        <v>54</v>
      </c>
      <c r="AD30" s="63" t="s">
        <v>54</v>
      </c>
      <c r="AE30" s="23" t="s">
        <v>733</v>
      </c>
    </row>
    <row r="31" spans="2:31" s="49" customFormat="1" ht="25.5" customHeight="1">
      <c r="B31" s="54">
        <f t="shared" si="0"/>
        <v>28</v>
      </c>
      <c r="C31" s="55" t="s">
        <v>436</v>
      </c>
      <c r="D31" s="56" t="s">
        <v>49</v>
      </c>
      <c r="E31" s="57" t="s">
        <v>50</v>
      </c>
      <c r="F31" s="57" t="s">
        <v>80</v>
      </c>
      <c r="G31" s="58" t="s">
        <v>367</v>
      </c>
      <c r="H31" s="55" t="s">
        <v>437</v>
      </c>
      <c r="I31" s="55">
        <v>2014</v>
      </c>
      <c r="J31" s="55">
        <v>3</v>
      </c>
      <c r="K31" s="55">
        <v>213</v>
      </c>
      <c r="L31" s="55">
        <v>6871</v>
      </c>
      <c r="M31" s="59">
        <v>18000</v>
      </c>
      <c r="N31" s="60">
        <v>1432866.76</v>
      </c>
      <c r="O31" s="61">
        <v>0.65</v>
      </c>
      <c r="P31" s="197"/>
      <c r="Q31" s="197"/>
      <c r="R31" s="55" t="s">
        <v>646</v>
      </c>
      <c r="S31" s="55" t="s">
        <v>700</v>
      </c>
      <c r="T31" s="54">
        <f t="shared" si="1"/>
        <v>28</v>
      </c>
      <c r="U31" s="55" t="s">
        <v>436</v>
      </c>
      <c r="V31" s="23" t="s">
        <v>733</v>
      </c>
      <c r="W31" s="23" t="s">
        <v>733</v>
      </c>
      <c r="X31" s="63" t="s">
        <v>54</v>
      </c>
      <c r="Y31" s="63" t="s">
        <v>54</v>
      </c>
      <c r="Z31" s="23" t="s">
        <v>733</v>
      </c>
      <c r="AA31" s="23" t="s">
        <v>733</v>
      </c>
      <c r="AB31" s="23" t="s">
        <v>733</v>
      </c>
      <c r="AC31" s="63" t="s">
        <v>54</v>
      </c>
      <c r="AD31" s="63" t="s">
        <v>54</v>
      </c>
      <c r="AE31" s="23" t="s">
        <v>733</v>
      </c>
    </row>
    <row r="32" spans="2:31" s="49" customFormat="1" ht="25.5" customHeight="1">
      <c r="B32" s="54">
        <f t="shared" si="0"/>
        <v>29</v>
      </c>
      <c r="C32" s="55" t="s">
        <v>438</v>
      </c>
      <c r="D32" s="56" t="s">
        <v>49</v>
      </c>
      <c r="E32" s="57" t="s">
        <v>50</v>
      </c>
      <c r="F32" s="57" t="s">
        <v>80</v>
      </c>
      <c r="G32" s="58" t="s">
        <v>367</v>
      </c>
      <c r="H32" s="55" t="s">
        <v>439</v>
      </c>
      <c r="I32" s="55">
        <v>2014</v>
      </c>
      <c r="J32" s="55">
        <v>3</v>
      </c>
      <c r="K32" s="55">
        <v>213</v>
      </c>
      <c r="L32" s="55">
        <v>6871</v>
      </c>
      <c r="M32" s="59">
        <v>18000</v>
      </c>
      <c r="N32" s="60">
        <v>1432866.76</v>
      </c>
      <c r="O32" s="61">
        <v>0.65</v>
      </c>
      <c r="P32" s="197"/>
      <c r="Q32" s="197"/>
      <c r="R32" s="55" t="s">
        <v>646</v>
      </c>
      <c r="S32" s="55" t="s">
        <v>700</v>
      </c>
      <c r="T32" s="54">
        <f t="shared" si="1"/>
        <v>29</v>
      </c>
      <c r="U32" s="55" t="s">
        <v>438</v>
      </c>
      <c r="V32" s="23" t="s">
        <v>733</v>
      </c>
      <c r="W32" s="23" t="s">
        <v>733</v>
      </c>
      <c r="X32" s="63" t="s">
        <v>54</v>
      </c>
      <c r="Y32" s="63" t="s">
        <v>54</v>
      </c>
      <c r="Z32" s="23" t="s">
        <v>733</v>
      </c>
      <c r="AA32" s="23" t="s">
        <v>733</v>
      </c>
      <c r="AB32" s="23" t="s">
        <v>733</v>
      </c>
      <c r="AC32" s="63" t="s">
        <v>54</v>
      </c>
      <c r="AD32" s="63" t="s">
        <v>54</v>
      </c>
      <c r="AE32" s="23" t="s">
        <v>733</v>
      </c>
    </row>
    <row r="33" spans="2:31" s="49" customFormat="1" ht="25.5" customHeight="1">
      <c r="B33" s="54">
        <f t="shared" si="0"/>
        <v>30</v>
      </c>
      <c r="C33" s="55" t="s">
        <v>293</v>
      </c>
      <c r="D33" s="56" t="s">
        <v>49</v>
      </c>
      <c r="E33" s="57" t="s">
        <v>290</v>
      </c>
      <c r="F33" s="57" t="s">
        <v>262</v>
      </c>
      <c r="G33" s="58" t="s">
        <v>294</v>
      </c>
      <c r="H33" s="55" t="s">
        <v>295</v>
      </c>
      <c r="I33" s="55">
        <v>2007</v>
      </c>
      <c r="J33" s="55">
        <v>5</v>
      </c>
      <c r="K33" s="55">
        <v>54</v>
      </c>
      <c r="L33" s="55">
        <v>1360</v>
      </c>
      <c r="M33" s="59">
        <v>1580</v>
      </c>
      <c r="N33" s="60">
        <v>87958</v>
      </c>
      <c r="O33" s="61">
        <v>0.54</v>
      </c>
      <c r="P33" s="197"/>
      <c r="Q33" s="197"/>
      <c r="R33" s="55" t="s">
        <v>647</v>
      </c>
      <c r="S33" s="55" t="s">
        <v>700</v>
      </c>
      <c r="T33" s="54">
        <f t="shared" si="1"/>
        <v>30</v>
      </c>
      <c r="U33" s="55" t="s">
        <v>293</v>
      </c>
      <c r="V33" s="23" t="s">
        <v>733</v>
      </c>
      <c r="W33" s="23" t="s">
        <v>733</v>
      </c>
      <c r="X33" s="63" t="s">
        <v>54</v>
      </c>
      <c r="Y33" s="63" t="s">
        <v>54</v>
      </c>
      <c r="Z33" s="23" t="s">
        <v>733</v>
      </c>
      <c r="AA33" s="23" t="s">
        <v>733</v>
      </c>
      <c r="AB33" s="23" t="s">
        <v>733</v>
      </c>
      <c r="AC33" s="63" t="s">
        <v>54</v>
      </c>
      <c r="AD33" s="63" t="s">
        <v>54</v>
      </c>
      <c r="AE33" s="23" t="s">
        <v>733</v>
      </c>
    </row>
    <row r="34" spans="2:31" s="49" customFormat="1" ht="25.5" customHeight="1">
      <c r="B34" s="54">
        <f t="shared" si="0"/>
        <v>31</v>
      </c>
      <c r="C34" s="55" t="s">
        <v>65</v>
      </c>
      <c r="D34" s="56" t="s">
        <v>49</v>
      </c>
      <c r="E34" s="57" t="s">
        <v>66</v>
      </c>
      <c r="F34" s="57" t="s">
        <v>67</v>
      </c>
      <c r="G34" s="57" t="s">
        <v>68</v>
      </c>
      <c r="H34" s="55" t="s">
        <v>69</v>
      </c>
      <c r="I34" s="55">
        <v>2011</v>
      </c>
      <c r="J34" s="55">
        <v>3</v>
      </c>
      <c r="K34" s="55">
        <v>206</v>
      </c>
      <c r="L34" s="55">
        <v>6871</v>
      </c>
      <c r="M34" s="59">
        <v>18000</v>
      </c>
      <c r="N34" s="60">
        <v>846900</v>
      </c>
      <c r="O34" s="61">
        <v>0.65</v>
      </c>
      <c r="P34" s="197"/>
      <c r="Q34" s="197"/>
      <c r="R34" s="55" t="s">
        <v>648</v>
      </c>
      <c r="S34" s="55" t="s">
        <v>700</v>
      </c>
      <c r="T34" s="54">
        <f t="shared" si="1"/>
        <v>31</v>
      </c>
      <c r="U34" s="55" t="s">
        <v>65</v>
      </c>
      <c r="V34" s="23" t="s">
        <v>733</v>
      </c>
      <c r="W34" s="23" t="s">
        <v>733</v>
      </c>
      <c r="X34" s="63" t="s">
        <v>54</v>
      </c>
      <c r="Y34" s="63" t="s">
        <v>54</v>
      </c>
      <c r="Z34" s="23" t="s">
        <v>733</v>
      </c>
      <c r="AA34" s="23" t="s">
        <v>733</v>
      </c>
      <c r="AB34" s="23" t="s">
        <v>733</v>
      </c>
      <c r="AC34" s="63" t="s">
        <v>54</v>
      </c>
      <c r="AD34" s="63" t="s">
        <v>54</v>
      </c>
      <c r="AE34" s="23" t="s">
        <v>733</v>
      </c>
    </row>
    <row r="35" spans="2:31" s="49" customFormat="1" ht="25.5" customHeight="1">
      <c r="B35" s="54">
        <f t="shared" si="0"/>
        <v>32</v>
      </c>
      <c r="C35" s="55" t="s">
        <v>70</v>
      </c>
      <c r="D35" s="56" t="s">
        <v>49</v>
      </c>
      <c r="E35" s="57" t="s">
        <v>71</v>
      </c>
      <c r="F35" s="57" t="s">
        <v>72</v>
      </c>
      <c r="G35" s="58" t="s">
        <v>490</v>
      </c>
      <c r="H35" s="55" t="s">
        <v>73</v>
      </c>
      <c r="I35" s="55">
        <v>2011</v>
      </c>
      <c r="J35" s="55">
        <v>3</v>
      </c>
      <c r="K35" s="55">
        <v>206</v>
      </c>
      <c r="L35" s="55">
        <v>6871</v>
      </c>
      <c r="M35" s="59">
        <v>17000</v>
      </c>
      <c r="N35" s="60">
        <v>1206240.3799999999</v>
      </c>
      <c r="O35" s="61">
        <v>0.65</v>
      </c>
      <c r="P35" s="197"/>
      <c r="Q35" s="197"/>
      <c r="R35" s="64" t="s">
        <v>649</v>
      </c>
      <c r="S35" s="55" t="s">
        <v>700</v>
      </c>
      <c r="T35" s="54">
        <f t="shared" si="1"/>
        <v>32</v>
      </c>
      <c r="U35" s="55" t="s">
        <v>70</v>
      </c>
      <c r="V35" s="23" t="s">
        <v>733</v>
      </c>
      <c r="W35" s="23" t="s">
        <v>733</v>
      </c>
      <c r="X35" s="63" t="s">
        <v>54</v>
      </c>
      <c r="Y35" s="63" t="s">
        <v>54</v>
      </c>
      <c r="Z35" s="23" t="s">
        <v>733</v>
      </c>
      <c r="AA35" s="23" t="s">
        <v>733</v>
      </c>
      <c r="AB35" s="23" t="s">
        <v>733</v>
      </c>
      <c r="AC35" s="63" t="s">
        <v>54</v>
      </c>
      <c r="AD35" s="63" t="s">
        <v>54</v>
      </c>
      <c r="AE35" s="23" t="s">
        <v>733</v>
      </c>
    </row>
    <row r="36" spans="2:31" s="49" customFormat="1" ht="25.5" customHeight="1">
      <c r="B36" s="54">
        <f t="shared" si="0"/>
        <v>33</v>
      </c>
      <c r="C36" s="55" t="s">
        <v>310</v>
      </c>
      <c r="D36" s="56" t="s">
        <v>49</v>
      </c>
      <c r="E36" s="57" t="s">
        <v>290</v>
      </c>
      <c r="F36" s="57" t="s">
        <v>262</v>
      </c>
      <c r="G36" s="58" t="s">
        <v>311</v>
      </c>
      <c r="H36" s="55" t="s">
        <v>312</v>
      </c>
      <c r="I36" s="55">
        <v>2007</v>
      </c>
      <c r="J36" s="55">
        <v>5</v>
      </c>
      <c r="K36" s="55">
        <v>54</v>
      </c>
      <c r="L36" s="55">
        <v>1360</v>
      </c>
      <c r="M36" s="59">
        <v>1580</v>
      </c>
      <c r="N36" s="60">
        <v>87958</v>
      </c>
      <c r="O36" s="61">
        <v>0.54</v>
      </c>
      <c r="P36" s="197"/>
      <c r="Q36" s="197"/>
      <c r="R36" s="55" t="s">
        <v>647</v>
      </c>
      <c r="S36" s="55" t="s">
        <v>700</v>
      </c>
      <c r="T36" s="54">
        <f t="shared" si="1"/>
        <v>33</v>
      </c>
      <c r="U36" s="55" t="s">
        <v>310</v>
      </c>
      <c r="V36" s="23" t="s">
        <v>733</v>
      </c>
      <c r="W36" s="23" t="s">
        <v>733</v>
      </c>
      <c r="X36" s="63" t="s">
        <v>54</v>
      </c>
      <c r="Y36" s="63" t="s">
        <v>54</v>
      </c>
      <c r="Z36" s="23" t="s">
        <v>733</v>
      </c>
      <c r="AA36" s="23" t="s">
        <v>733</v>
      </c>
      <c r="AB36" s="23" t="s">
        <v>733</v>
      </c>
      <c r="AC36" s="63" t="s">
        <v>54</v>
      </c>
      <c r="AD36" s="63" t="s">
        <v>54</v>
      </c>
      <c r="AE36" s="23" t="s">
        <v>733</v>
      </c>
    </row>
    <row r="37" spans="2:31" s="49" customFormat="1" ht="25.15" customHeight="1">
      <c r="B37" s="54">
        <f t="shared" si="0"/>
        <v>34</v>
      </c>
      <c r="C37" s="55" t="s">
        <v>424</v>
      </c>
      <c r="D37" s="56" t="s">
        <v>49</v>
      </c>
      <c r="E37" s="57" t="s">
        <v>83</v>
      </c>
      <c r="F37" s="57" t="s">
        <v>366</v>
      </c>
      <c r="G37" s="57" t="s">
        <v>425</v>
      </c>
      <c r="H37" s="55" t="s">
        <v>426</v>
      </c>
      <c r="I37" s="55">
        <v>2016</v>
      </c>
      <c r="J37" s="55">
        <v>3</v>
      </c>
      <c r="K37" s="55">
        <v>212</v>
      </c>
      <c r="L37" s="55">
        <v>6871</v>
      </c>
      <c r="M37" s="59">
        <v>18000</v>
      </c>
      <c r="N37" s="60">
        <v>1396539.93</v>
      </c>
      <c r="O37" s="61">
        <v>0.65</v>
      </c>
      <c r="P37" s="197"/>
      <c r="Q37" s="197"/>
      <c r="R37" s="55" t="s">
        <v>706</v>
      </c>
      <c r="S37" s="55" t="s">
        <v>700</v>
      </c>
      <c r="T37" s="54">
        <f t="shared" si="1"/>
        <v>34</v>
      </c>
      <c r="U37" s="55" t="s">
        <v>424</v>
      </c>
      <c r="V37" s="23" t="s">
        <v>733</v>
      </c>
      <c r="W37" s="23" t="s">
        <v>733</v>
      </c>
      <c r="X37" s="63" t="s">
        <v>54</v>
      </c>
      <c r="Y37" s="63" t="s">
        <v>54</v>
      </c>
      <c r="Z37" s="23" t="s">
        <v>733</v>
      </c>
      <c r="AA37" s="23" t="s">
        <v>733</v>
      </c>
      <c r="AB37" s="23" t="s">
        <v>733</v>
      </c>
      <c r="AC37" s="63" t="s">
        <v>54</v>
      </c>
      <c r="AD37" s="63" t="s">
        <v>54</v>
      </c>
      <c r="AE37" s="23" t="s">
        <v>733</v>
      </c>
    </row>
    <row r="38" spans="2:31" s="49" customFormat="1" ht="25.5" customHeight="1">
      <c r="B38" s="54">
        <f t="shared" si="0"/>
        <v>35</v>
      </c>
      <c r="C38" s="55" t="s">
        <v>154</v>
      </c>
      <c r="D38" s="56" t="s">
        <v>49</v>
      </c>
      <c r="E38" s="57" t="s">
        <v>50</v>
      </c>
      <c r="F38" s="57" t="s">
        <v>155</v>
      </c>
      <c r="G38" s="58" t="s">
        <v>156</v>
      </c>
      <c r="H38" s="55" t="s">
        <v>157</v>
      </c>
      <c r="I38" s="55">
        <v>2010</v>
      </c>
      <c r="J38" s="55">
        <v>3</v>
      </c>
      <c r="K38" s="55">
        <v>213</v>
      </c>
      <c r="L38" s="55">
        <v>6871</v>
      </c>
      <c r="M38" s="59">
        <v>18000</v>
      </c>
      <c r="N38" s="60">
        <v>889032.21</v>
      </c>
      <c r="O38" s="61">
        <v>0.65</v>
      </c>
      <c r="P38" s="197"/>
      <c r="Q38" s="197"/>
      <c r="R38" s="55" t="s">
        <v>709</v>
      </c>
      <c r="S38" s="55" t="s">
        <v>700</v>
      </c>
      <c r="T38" s="54">
        <f t="shared" si="1"/>
        <v>35</v>
      </c>
      <c r="U38" s="55" t="s">
        <v>154</v>
      </c>
      <c r="V38" s="23" t="s">
        <v>733</v>
      </c>
      <c r="W38" s="23" t="s">
        <v>733</v>
      </c>
      <c r="X38" s="63" t="s">
        <v>54</v>
      </c>
      <c r="Y38" s="63" t="s">
        <v>54</v>
      </c>
      <c r="Z38" s="23" t="s">
        <v>733</v>
      </c>
      <c r="AA38" s="23" t="s">
        <v>733</v>
      </c>
      <c r="AB38" s="23" t="s">
        <v>733</v>
      </c>
      <c r="AC38" s="63" t="s">
        <v>54</v>
      </c>
      <c r="AD38" s="63" t="s">
        <v>54</v>
      </c>
      <c r="AE38" s="23" t="s">
        <v>733</v>
      </c>
    </row>
    <row r="39" spans="2:31" s="49" customFormat="1" ht="25.5" customHeight="1">
      <c r="B39" s="54">
        <f t="shared" si="0"/>
        <v>36</v>
      </c>
      <c r="C39" s="68" t="s">
        <v>464</v>
      </c>
      <c r="D39" s="65" t="s">
        <v>49</v>
      </c>
      <c r="E39" s="69" t="s">
        <v>218</v>
      </c>
      <c r="F39" s="68" t="s">
        <v>222</v>
      </c>
      <c r="G39" s="55" t="s">
        <v>223</v>
      </c>
      <c r="H39" s="68">
        <v>5301</v>
      </c>
      <c r="I39" s="68">
        <v>2006</v>
      </c>
      <c r="J39" s="55">
        <v>1</v>
      </c>
      <c r="K39" s="70">
        <v>22</v>
      </c>
      <c r="L39" s="70">
        <v>1248</v>
      </c>
      <c r="M39" s="71" t="s">
        <v>24</v>
      </c>
      <c r="N39" s="60">
        <v>73540</v>
      </c>
      <c r="O39" s="72">
        <v>0.5</v>
      </c>
      <c r="P39" s="197"/>
      <c r="Q39" s="197"/>
      <c r="R39" s="64" t="s">
        <v>713</v>
      </c>
      <c r="S39" s="55" t="s">
        <v>700</v>
      </c>
      <c r="T39" s="54">
        <f t="shared" si="1"/>
        <v>36</v>
      </c>
      <c r="U39" s="68" t="s">
        <v>464</v>
      </c>
      <c r="V39" s="23" t="s">
        <v>733</v>
      </c>
      <c r="W39" s="23" t="s">
        <v>733</v>
      </c>
      <c r="X39" s="63" t="s">
        <v>54</v>
      </c>
      <c r="Y39" s="63" t="s">
        <v>54</v>
      </c>
      <c r="Z39" s="23" t="s">
        <v>733</v>
      </c>
      <c r="AA39" s="23" t="s">
        <v>733</v>
      </c>
      <c r="AB39" s="23" t="s">
        <v>733</v>
      </c>
      <c r="AC39" s="63" t="s">
        <v>54</v>
      </c>
      <c r="AD39" s="63" t="s">
        <v>54</v>
      </c>
      <c r="AE39" s="23" t="s">
        <v>733</v>
      </c>
    </row>
    <row r="40" spans="2:31" s="49" customFormat="1" ht="25.5" customHeight="1">
      <c r="B40" s="54">
        <f t="shared" si="0"/>
        <v>37</v>
      </c>
      <c r="C40" s="66" t="s">
        <v>502</v>
      </c>
      <c r="D40" s="65" t="s">
        <v>49</v>
      </c>
      <c r="E40" s="69" t="s">
        <v>83</v>
      </c>
      <c r="F40" s="69" t="s">
        <v>503</v>
      </c>
      <c r="G40" s="64" t="s">
        <v>504</v>
      </c>
      <c r="H40" s="66" t="s">
        <v>505</v>
      </c>
      <c r="I40" s="66">
        <v>2020</v>
      </c>
      <c r="J40" s="55">
        <v>2</v>
      </c>
      <c r="K40" s="73">
        <v>61</v>
      </c>
      <c r="L40" s="73">
        <v>1299</v>
      </c>
      <c r="M40" s="59">
        <v>2200</v>
      </c>
      <c r="N40" s="60">
        <v>179000</v>
      </c>
      <c r="O40" s="74">
        <v>0.65</v>
      </c>
      <c r="P40" s="197"/>
      <c r="Q40" s="197"/>
      <c r="R40" s="55" t="s">
        <v>650</v>
      </c>
      <c r="S40" s="55" t="s">
        <v>700</v>
      </c>
      <c r="T40" s="54">
        <f t="shared" si="1"/>
        <v>37</v>
      </c>
      <c r="U40" s="66" t="s">
        <v>502</v>
      </c>
      <c r="V40" s="23" t="s">
        <v>733</v>
      </c>
      <c r="W40" s="23" t="s">
        <v>733</v>
      </c>
      <c r="X40" s="63" t="s">
        <v>54</v>
      </c>
      <c r="Y40" s="63" t="s">
        <v>54</v>
      </c>
      <c r="Z40" s="23" t="s">
        <v>733</v>
      </c>
      <c r="AA40" s="23" t="s">
        <v>733</v>
      </c>
      <c r="AB40" s="23" t="s">
        <v>733</v>
      </c>
      <c r="AC40" s="63" t="s">
        <v>54</v>
      </c>
      <c r="AD40" s="63" t="s">
        <v>54</v>
      </c>
      <c r="AE40" s="23" t="s">
        <v>733</v>
      </c>
    </row>
    <row r="41" spans="2:31" s="49" customFormat="1" ht="25.5" customHeight="1">
      <c r="B41" s="54">
        <f t="shared" si="0"/>
        <v>38</v>
      </c>
      <c r="C41" s="66" t="s">
        <v>506</v>
      </c>
      <c r="D41" s="65" t="s">
        <v>49</v>
      </c>
      <c r="E41" s="69" t="s">
        <v>83</v>
      </c>
      <c r="F41" s="69" t="s">
        <v>503</v>
      </c>
      <c r="G41" s="64" t="s">
        <v>508</v>
      </c>
      <c r="H41" s="66" t="s">
        <v>509</v>
      </c>
      <c r="I41" s="66">
        <v>2019</v>
      </c>
      <c r="J41" s="55">
        <v>2</v>
      </c>
      <c r="K41" s="73">
        <v>61</v>
      </c>
      <c r="L41" s="73">
        <v>1299</v>
      </c>
      <c r="M41" s="59">
        <v>2200</v>
      </c>
      <c r="N41" s="60">
        <v>179000</v>
      </c>
      <c r="O41" s="74">
        <v>0.65</v>
      </c>
      <c r="P41" s="197"/>
      <c r="Q41" s="197"/>
      <c r="R41" s="55" t="s">
        <v>650</v>
      </c>
      <c r="S41" s="55" t="s">
        <v>700</v>
      </c>
      <c r="T41" s="54">
        <f t="shared" si="1"/>
        <v>38</v>
      </c>
      <c r="U41" s="66" t="s">
        <v>506</v>
      </c>
      <c r="V41" s="23" t="s">
        <v>733</v>
      </c>
      <c r="W41" s="23" t="s">
        <v>733</v>
      </c>
      <c r="X41" s="63" t="s">
        <v>54</v>
      </c>
      <c r="Y41" s="63" t="s">
        <v>54</v>
      </c>
      <c r="Z41" s="23" t="s">
        <v>733</v>
      </c>
      <c r="AA41" s="23" t="s">
        <v>733</v>
      </c>
      <c r="AB41" s="23" t="s">
        <v>733</v>
      </c>
      <c r="AC41" s="63" t="s">
        <v>54</v>
      </c>
      <c r="AD41" s="63" t="s">
        <v>54</v>
      </c>
      <c r="AE41" s="23" t="s">
        <v>733</v>
      </c>
    </row>
    <row r="42" spans="2:31" s="49" customFormat="1" ht="25.5" customHeight="1">
      <c r="B42" s="54">
        <f t="shared" si="0"/>
        <v>39</v>
      </c>
      <c r="C42" s="66" t="s">
        <v>507</v>
      </c>
      <c r="D42" s="65" t="s">
        <v>49</v>
      </c>
      <c r="E42" s="69" t="s">
        <v>83</v>
      </c>
      <c r="F42" s="69" t="s">
        <v>503</v>
      </c>
      <c r="G42" s="64" t="s">
        <v>510</v>
      </c>
      <c r="H42" s="66" t="s">
        <v>511</v>
      </c>
      <c r="I42" s="66">
        <v>2020</v>
      </c>
      <c r="J42" s="55">
        <v>2</v>
      </c>
      <c r="K42" s="73">
        <v>61</v>
      </c>
      <c r="L42" s="73">
        <v>1299</v>
      </c>
      <c r="M42" s="59">
        <v>2200</v>
      </c>
      <c r="N42" s="60">
        <v>179000</v>
      </c>
      <c r="O42" s="74">
        <v>0.65</v>
      </c>
      <c r="P42" s="197"/>
      <c r="Q42" s="197"/>
      <c r="R42" s="55" t="s">
        <v>650</v>
      </c>
      <c r="S42" s="55" t="s">
        <v>700</v>
      </c>
      <c r="T42" s="54">
        <f t="shared" si="1"/>
        <v>39</v>
      </c>
      <c r="U42" s="66" t="s">
        <v>507</v>
      </c>
      <c r="V42" s="23" t="s">
        <v>733</v>
      </c>
      <c r="W42" s="23" t="s">
        <v>733</v>
      </c>
      <c r="X42" s="63" t="s">
        <v>54</v>
      </c>
      <c r="Y42" s="63" t="s">
        <v>54</v>
      </c>
      <c r="Z42" s="23" t="s">
        <v>733</v>
      </c>
      <c r="AA42" s="23" t="s">
        <v>733</v>
      </c>
      <c r="AB42" s="23" t="s">
        <v>733</v>
      </c>
      <c r="AC42" s="63" t="s">
        <v>54</v>
      </c>
      <c r="AD42" s="63" t="s">
        <v>54</v>
      </c>
      <c r="AE42" s="23" t="s">
        <v>733</v>
      </c>
    </row>
    <row r="43" spans="2:31" s="49" customFormat="1" ht="24.6" customHeight="1">
      <c r="B43" s="54">
        <f t="shared" si="0"/>
        <v>40</v>
      </c>
      <c r="C43" s="55" t="s">
        <v>196</v>
      </c>
      <c r="D43" s="56" t="s">
        <v>49</v>
      </c>
      <c r="E43" s="57" t="s">
        <v>197</v>
      </c>
      <c r="F43" s="57" t="s">
        <v>198</v>
      </c>
      <c r="G43" s="58" t="s">
        <v>199</v>
      </c>
      <c r="H43" s="55" t="s">
        <v>200</v>
      </c>
      <c r="I43" s="55">
        <v>2000</v>
      </c>
      <c r="J43" s="55">
        <v>3</v>
      </c>
      <c r="K43" s="55">
        <v>110</v>
      </c>
      <c r="L43" s="55">
        <v>4249</v>
      </c>
      <c r="M43" s="59">
        <v>7490</v>
      </c>
      <c r="N43" s="60">
        <v>473230</v>
      </c>
      <c r="O43" s="61">
        <v>0.65</v>
      </c>
      <c r="P43" s="197"/>
      <c r="Q43" s="197"/>
      <c r="R43" s="55" t="s">
        <v>710</v>
      </c>
      <c r="S43" s="55" t="s">
        <v>700</v>
      </c>
      <c r="T43" s="54">
        <f t="shared" si="1"/>
        <v>40</v>
      </c>
      <c r="U43" s="55" t="s">
        <v>196</v>
      </c>
      <c r="V43" s="23" t="s">
        <v>733</v>
      </c>
      <c r="W43" s="23" t="s">
        <v>733</v>
      </c>
      <c r="X43" s="63" t="s">
        <v>54</v>
      </c>
      <c r="Y43" s="63" t="s">
        <v>54</v>
      </c>
      <c r="Z43" s="23" t="s">
        <v>733</v>
      </c>
      <c r="AA43" s="23" t="s">
        <v>733</v>
      </c>
      <c r="AB43" s="23" t="s">
        <v>733</v>
      </c>
      <c r="AC43" s="63" t="s">
        <v>54</v>
      </c>
      <c r="AD43" s="63" t="s">
        <v>54</v>
      </c>
      <c r="AE43" s="23" t="s">
        <v>733</v>
      </c>
    </row>
    <row r="44" spans="2:31" s="49" customFormat="1" ht="25.5" customHeight="1">
      <c r="B44" s="54">
        <f t="shared" si="0"/>
        <v>41</v>
      </c>
      <c r="C44" s="55" t="s">
        <v>548</v>
      </c>
      <c r="D44" s="56" t="s">
        <v>49</v>
      </c>
      <c r="E44" s="57" t="s">
        <v>252</v>
      </c>
      <c r="F44" s="57" t="s">
        <v>253</v>
      </c>
      <c r="G44" s="58" t="s">
        <v>258</v>
      </c>
      <c r="H44" s="55" t="s">
        <v>259</v>
      </c>
      <c r="I44" s="55">
        <v>2009</v>
      </c>
      <c r="J44" s="55">
        <v>1</v>
      </c>
      <c r="K44" s="55">
        <v>2</v>
      </c>
      <c r="L44" s="55">
        <v>50</v>
      </c>
      <c r="M44" s="59">
        <v>510</v>
      </c>
      <c r="N44" s="60">
        <v>34300</v>
      </c>
      <c r="O44" s="61">
        <v>0</v>
      </c>
      <c r="P44" s="197"/>
      <c r="Q44" s="197"/>
      <c r="R44" s="55" t="s">
        <v>704</v>
      </c>
      <c r="S44" s="55" t="s">
        <v>700</v>
      </c>
      <c r="T44" s="54">
        <f t="shared" si="1"/>
        <v>41</v>
      </c>
      <c r="U44" s="55" t="s">
        <v>548</v>
      </c>
      <c r="V44" s="23" t="s">
        <v>733</v>
      </c>
      <c r="W44" s="23" t="s">
        <v>733</v>
      </c>
      <c r="X44" s="63" t="s">
        <v>54</v>
      </c>
      <c r="Y44" s="63" t="s">
        <v>54</v>
      </c>
      <c r="Z44" s="23" t="s">
        <v>733</v>
      </c>
      <c r="AA44" s="23" t="s">
        <v>733</v>
      </c>
      <c r="AB44" s="23" t="s">
        <v>733</v>
      </c>
      <c r="AC44" s="63" t="s">
        <v>54</v>
      </c>
      <c r="AD44" s="63" t="s">
        <v>54</v>
      </c>
      <c r="AE44" s="23" t="s">
        <v>733</v>
      </c>
    </row>
    <row r="45" spans="2:31" s="49" customFormat="1" ht="25.5" customHeight="1">
      <c r="B45" s="54">
        <f t="shared" si="0"/>
        <v>42</v>
      </c>
      <c r="C45" s="55" t="s">
        <v>313</v>
      </c>
      <c r="D45" s="56" t="s">
        <v>49</v>
      </c>
      <c r="E45" s="57" t="s">
        <v>83</v>
      </c>
      <c r="F45" s="57" t="s">
        <v>297</v>
      </c>
      <c r="G45" s="58" t="s">
        <v>314</v>
      </c>
      <c r="H45" s="55" t="s">
        <v>315</v>
      </c>
      <c r="I45" s="55">
        <v>2013</v>
      </c>
      <c r="J45" s="55">
        <v>2</v>
      </c>
      <c r="K45" s="55">
        <v>63</v>
      </c>
      <c r="L45" s="55">
        <v>1197</v>
      </c>
      <c r="M45" s="59">
        <v>1843</v>
      </c>
      <c r="N45" s="60">
        <v>91200</v>
      </c>
      <c r="O45" s="61">
        <v>0.65</v>
      </c>
      <c r="P45" s="197"/>
      <c r="Q45" s="197"/>
      <c r="R45" s="55" t="s">
        <v>651</v>
      </c>
      <c r="S45" s="55" t="s">
        <v>700</v>
      </c>
      <c r="T45" s="54">
        <f t="shared" si="1"/>
        <v>42</v>
      </c>
      <c r="U45" s="55" t="s">
        <v>313</v>
      </c>
      <c r="V45" s="23" t="s">
        <v>733</v>
      </c>
      <c r="W45" s="23" t="s">
        <v>733</v>
      </c>
      <c r="X45" s="63" t="s">
        <v>54</v>
      </c>
      <c r="Y45" s="63" t="s">
        <v>54</v>
      </c>
      <c r="Z45" s="23" t="s">
        <v>733</v>
      </c>
      <c r="AA45" s="23" t="s">
        <v>733</v>
      </c>
      <c r="AB45" s="23" t="s">
        <v>733</v>
      </c>
      <c r="AC45" s="63" t="s">
        <v>54</v>
      </c>
      <c r="AD45" s="63" t="s">
        <v>54</v>
      </c>
      <c r="AE45" s="23" t="s">
        <v>733</v>
      </c>
    </row>
    <row r="46" spans="2:31" s="49" customFormat="1" ht="25.5" customHeight="1">
      <c r="B46" s="54">
        <f t="shared" si="0"/>
        <v>43</v>
      </c>
      <c r="C46" s="55" t="s">
        <v>316</v>
      </c>
      <c r="D46" s="56" t="s">
        <v>49</v>
      </c>
      <c r="E46" s="57" t="s">
        <v>83</v>
      </c>
      <c r="F46" s="57" t="s">
        <v>297</v>
      </c>
      <c r="G46" s="58" t="s">
        <v>314</v>
      </c>
      <c r="H46" s="55" t="s">
        <v>317</v>
      </c>
      <c r="I46" s="55">
        <v>2013</v>
      </c>
      <c r="J46" s="55">
        <v>2</v>
      </c>
      <c r="K46" s="55">
        <v>63</v>
      </c>
      <c r="L46" s="55">
        <v>1197</v>
      </c>
      <c r="M46" s="59">
        <v>1843</v>
      </c>
      <c r="N46" s="60">
        <v>91200</v>
      </c>
      <c r="O46" s="61">
        <v>0.65</v>
      </c>
      <c r="P46" s="197"/>
      <c r="Q46" s="197"/>
      <c r="R46" s="55" t="s">
        <v>651</v>
      </c>
      <c r="S46" s="55" t="s">
        <v>700</v>
      </c>
      <c r="T46" s="54">
        <f t="shared" si="1"/>
        <v>43</v>
      </c>
      <c r="U46" s="55" t="s">
        <v>316</v>
      </c>
      <c r="V46" s="23" t="s">
        <v>733</v>
      </c>
      <c r="W46" s="23" t="s">
        <v>733</v>
      </c>
      <c r="X46" s="63" t="s">
        <v>54</v>
      </c>
      <c r="Y46" s="63" t="s">
        <v>54</v>
      </c>
      <c r="Z46" s="23" t="s">
        <v>733</v>
      </c>
      <c r="AA46" s="23" t="s">
        <v>733</v>
      </c>
      <c r="AB46" s="23" t="s">
        <v>733</v>
      </c>
      <c r="AC46" s="63" t="s">
        <v>54</v>
      </c>
      <c r="AD46" s="63" t="s">
        <v>54</v>
      </c>
      <c r="AE46" s="23" t="s">
        <v>733</v>
      </c>
    </row>
    <row r="47" spans="2:31" s="49" customFormat="1" ht="25.5" customHeight="1">
      <c r="B47" s="54">
        <f t="shared" si="0"/>
        <v>44</v>
      </c>
      <c r="C47" s="55" t="s">
        <v>549</v>
      </c>
      <c r="D47" s="56" t="s">
        <v>49</v>
      </c>
      <c r="E47" s="57" t="s">
        <v>98</v>
      </c>
      <c r="F47" s="57" t="s">
        <v>99</v>
      </c>
      <c r="G47" s="58" t="s">
        <v>100</v>
      </c>
      <c r="H47" s="55" t="s">
        <v>101</v>
      </c>
      <c r="I47" s="55">
        <v>2006</v>
      </c>
      <c r="J47" s="55">
        <v>3</v>
      </c>
      <c r="K47" s="55">
        <v>110</v>
      </c>
      <c r="L47" s="55">
        <v>2953</v>
      </c>
      <c r="M47" s="59">
        <v>4500</v>
      </c>
      <c r="N47" s="60">
        <v>453450</v>
      </c>
      <c r="O47" s="61">
        <v>0.65</v>
      </c>
      <c r="P47" s="197"/>
      <c r="Q47" s="197"/>
      <c r="R47" s="64" t="s">
        <v>652</v>
      </c>
      <c r="S47" s="55" t="s">
        <v>700</v>
      </c>
      <c r="T47" s="54">
        <f t="shared" si="1"/>
        <v>44</v>
      </c>
      <c r="U47" s="55" t="s">
        <v>549</v>
      </c>
      <c r="V47" s="23" t="s">
        <v>733</v>
      </c>
      <c r="W47" s="23" t="s">
        <v>733</v>
      </c>
      <c r="X47" s="63" t="s">
        <v>54</v>
      </c>
      <c r="Y47" s="63" t="s">
        <v>54</v>
      </c>
      <c r="Z47" s="23" t="s">
        <v>733</v>
      </c>
      <c r="AA47" s="23" t="s">
        <v>733</v>
      </c>
      <c r="AB47" s="23" t="s">
        <v>733</v>
      </c>
      <c r="AC47" s="63" t="s">
        <v>54</v>
      </c>
      <c r="AD47" s="63" t="s">
        <v>54</v>
      </c>
      <c r="AE47" s="23" t="s">
        <v>733</v>
      </c>
    </row>
    <row r="48" spans="2:31" s="49" customFormat="1" ht="25.5" customHeight="1">
      <c r="B48" s="54">
        <f t="shared" si="0"/>
        <v>45</v>
      </c>
      <c r="C48" s="55" t="s">
        <v>232</v>
      </c>
      <c r="D48" s="56" t="s">
        <v>49</v>
      </c>
      <c r="E48" s="57" t="s">
        <v>226</v>
      </c>
      <c r="F48" s="57" t="s">
        <v>227</v>
      </c>
      <c r="G48" s="58" t="s">
        <v>228</v>
      </c>
      <c r="H48" s="55">
        <v>88</v>
      </c>
      <c r="I48" s="55">
        <v>2007</v>
      </c>
      <c r="J48" s="55" t="s">
        <v>24</v>
      </c>
      <c r="K48" s="55" t="s">
        <v>24</v>
      </c>
      <c r="L48" s="55" t="s">
        <v>24</v>
      </c>
      <c r="M48" s="59">
        <v>1500</v>
      </c>
      <c r="N48" s="60">
        <v>21948.1</v>
      </c>
      <c r="O48" s="61">
        <v>0.5</v>
      </c>
      <c r="P48" s="197"/>
      <c r="Q48" s="197"/>
      <c r="R48" s="55" t="s">
        <v>652</v>
      </c>
      <c r="S48" s="55" t="s">
        <v>700</v>
      </c>
      <c r="T48" s="54">
        <f t="shared" si="1"/>
        <v>45</v>
      </c>
      <c r="U48" s="55" t="s">
        <v>232</v>
      </c>
      <c r="V48" s="23" t="s">
        <v>733</v>
      </c>
      <c r="W48" s="63" t="s">
        <v>54</v>
      </c>
      <c r="X48" s="63" t="s">
        <v>54</v>
      </c>
      <c r="Y48" s="63" t="s">
        <v>54</v>
      </c>
      <c r="Z48" s="23" t="s">
        <v>733</v>
      </c>
      <c r="AA48" s="23" t="s">
        <v>733</v>
      </c>
      <c r="AB48" s="63" t="s">
        <v>54</v>
      </c>
      <c r="AC48" s="63" t="s">
        <v>54</v>
      </c>
      <c r="AD48" s="63" t="s">
        <v>54</v>
      </c>
      <c r="AE48" s="23" t="s">
        <v>733</v>
      </c>
    </row>
    <row r="49" spans="1:31" s="49" customFormat="1" ht="25.5" customHeight="1">
      <c r="B49" s="54">
        <f t="shared" si="0"/>
        <v>46</v>
      </c>
      <c r="C49" s="66" t="s">
        <v>512</v>
      </c>
      <c r="D49" s="65" t="s">
        <v>49</v>
      </c>
      <c r="E49" s="69" t="s">
        <v>218</v>
      </c>
      <c r="F49" s="69" t="s">
        <v>514</v>
      </c>
      <c r="G49" s="64" t="s">
        <v>515</v>
      </c>
      <c r="H49" s="66" t="s">
        <v>513</v>
      </c>
      <c r="I49" s="66">
        <v>2019</v>
      </c>
      <c r="J49" s="55">
        <v>1</v>
      </c>
      <c r="K49" s="73">
        <v>22</v>
      </c>
      <c r="L49" s="73">
        <v>1331</v>
      </c>
      <c r="M49" s="59">
        <v>1850</v>
      </c>
      <c r="N49" s="60">
        <v>118160</v>
      </c>
      <c r="O49" s="74">
        <v>0.5</v>
      </c>
      <c r="P49" s="197"/>
      <c r="Q49" s="197"/>
      <c r="R49" s="55" t="s">
        <v>653</v>
      </c>
      <c r="S49" s="55" t="s">
        <v>700</v>
      </c>
      <c r="T49" s="54">
        <f t="shared" si="1"/>
        <v>46</v>
      </c>
      <c r="U49" s="66" t="s">
        <v>512</v>
      </c>
      <c r="V49" s="23" t="s">
        <v>733</v>
      </c>
      <c r="W49" s="23" t="s">
        <v>733</v>
      </c>
      <c r="X49" s="63" t="s">
        <v>54</v>
      </c>
      <c r="Y49" s="63" t="s">
        <v>54</v>
      </c>
      <c r="Z49" s="23" t="s">
        <v>733</v>
      </c>
      <c r="AA49" s="23" t="s">
        <v>733</v>
      </c>
      <c r="AB49" s="23" t="s">
        <v>733</v>
      </c>
      <c r="AC49" s="63" t="s">
        <v>54</v>
      </c>
      <c r="AD49" s="63" t="s">
        <v>54</v>
      </c>
      <c r="AE49" s="23" t="s">
        <v>733</v>
      </c>
    </row>
    <row r="50" spans="1:31" s="49" customFormat="1" ht="25.5" customHeight="1">
      <c r="B50" s="54">
        <f t="shared" si="0"/>
        <v>47</v>
      </c>
      <c r="C50" s="66" t="s">
        <v>516</v>
      </c>
      <c r="D50" s="65" t="s">
        <v>49</v>
      </c>
      <c r="E50" s="69" t="s">
        <v>218</v>
      </c>
      <c r="F50" s="69" t="s">
        <v>514</v>
      </c>
      <c r="G50" s="64" t="s">
        <v>515</v>
      </c>
      <c r="H50" s="66" t="s">
        <v>517</v>
      </c>
      <c r="I50" s="66">
        <v>2019</v>
      </c>
      <c r="J50" s="55">
        <v>1</v>
      </c>
      <c r="K50" s="73">
        <v>22</v>
      </c>
      <c r="L50" s="73">
        <v>1331</v>
      </c>
      <c r="M50" s="59">
        <v>1850</v>
      </c>
      <c r="N50" s="60">
        <v>118160</v>
      </c>
      <c r="O50" s="74">
        <v>0.5</v>
      </c>
      <c r="P50" s="197"/>
      <c r="Q50" s="197"/>
      <c r="R50" s="55" t="s">
        <v>653</v>
      </c>
      <c r="S50" s="55" t="s">
        <v>700</v>
      </c>
      <c r="T50" s="54">
        <f t="shared" si="1"/>
        <v>47</v>
      </c>
      <c r="U50" s="66" t="s">
        <v>516</v>
      </c>
      <c r="V50" s="23" t="s">
        <v>733</v>
      </c>
      <c r="W50" s="23" t="s">
        <v>733</v>
      </c>
      <c r="X50" s="63" t="s">
        <v>54</v>
      </c>
      <c r="Y50" s="63" t="s">
        <v>54</v>
      </c>
      <c r="Z50" s="23" t="s">
        <v>733</v>
      </c>
      <c r="AA50" s="23" t="s">
        <v>733</v>
      </c>
      <c r="AB50" s="23" t="s">
        <v>733</v>
      </c>
      <c r="AC50" s="63" t="s">
        <v>54</v>
      </c>
      <c r="AD50" s="63" t="s">
        <v>54</v>
      </c>
      <c r="AE50" s="23" t="s">
        <v>733</v>
      </c>
    </row>
    <row r="51" spans="1:31" s="49" customFormat="1" ht="25.5" customHeight="1">
      <c r="B51" s="54">
        <f t="shared" si="0"/>
        <v>48</v>
      </c>
      <c r="C51" s="66" t="s">
        <v>518</v>
      </c>
      <c r="D51" s="65" t="s">
        <v>49</v>
      </c>
      <c r="E51" s="69" t="s">
        <v>226</v>
      </c>
      <c r="F51" s="69" t="s">
        <v>520</v>
      </c>
      <c r="G51" s="64" t="s">
        <v>521</v>
      </c>
      <c r="H51" s="66" t="s">
        <v>522</v>
      </c>
      <c r="I51" s="66">
        <v>2019</v>
      </c>
      <c r="J51" s="55" t="s">
        <v>24</v>
      </c>
      <c r="K51" s="55" t="s">
        <v>24</v>
      </c>
      <c r="L51" s="55" t="s">
        <v>24</v>
      </c>
      <c r="M51" s="59">
        <v>1500</v>
      </c>
      <c r="N51" s="60">
        <v>46200</v>
      </c>
      <c r="O51" s="74">
        <v>0.5</v>
      </c>
      <c r="P51" s="197"/>
      <c r="Q51" s="197"/>
      <c r="R51" s="55" t="s">
        <v>653</v>
      </c>
      <c r="S51" s="55" t="s">
        <v>700</v>
      </c>
      <c r="T51" s="54">
        <f t="shared" si="1"/>
        <v>48</v>
      </c>
      <c r="U51" s="66" t="s">
        <v>518</v>
      </c>
      <c r="V51" s="23" t="s">
        <v>733</v>
      </c>
      <c r="W51" s="63" t="s">
        <v>54</v>
      </c>
      <c r="X51" s="63" t="s">
        <v>54</v>
      </c>
      <c r="Y51" s="63" t="s">
        <v>54</v>
      </c>
      <c r="Z51" s="23" t="s">
        <v>733</v>
      </c>
      <c r="AA51" s="23" t="s">
        <v>733</v>
      </c>
      <c r="AB51" s="63" t="s">
        <v>54</v>
      </c>
      <c r="AC51" s="63" t="s">
        <v>54</v>
      </c>
      <c r="AD51" s="63" t="s">
        <v>54</v>
      </c>
      <c r="AE51" s="23" t="s">
        <v>733</v>
      </c>
    </row>
    <row r="52" spans="1:31" s="49" customFormat="1" ht="25.5" customHeight="1">
      <c r="B52" s="54">
        <f t="shared" si="0"/>
        <v>49</v>
      </c>
      <c r="C52" s="66" t="s">
        <v>519</v>
      </c>
      <c r="D52" s="65" t="s">
        <v>49</v>
      </c>
      <c r="E52" s="69" t="s">
        <v>226</v>
      </c>
      <c r="F52" s="69" t="s">
        <v>520</v>
      </c>
      <c r="G52" s="64" t="s">
        <v>521</v>
      </c>
      <c r="H52" s="66" t="s">
        <v>523</v>
      </c>
      <c r="I52" s="66">
        <v>2019</v>
      </c>
      <c r="J52" s="55" t="s">
        <v>24</v>
      </c>
      <c r="K52" s="55" t="s">
        <v>24</v>
      </c>
      <c r="L52" s="55" t="s">
        <v>24</v>
      </c>
      <c r="M52" s="59">
        <v>1500</v>
      </c>
      <c r="N52" s="60">
        <v>46200</v>
      </c>
      <c r="O52" s="74">
        <v>0.5</v>
      </c>
      <c r="P52" s="197"/>
      <c r="Q52" s="197"/>
      <c r="R52" s="55" t="s">
        <v>653</v>
      </c>
      <c r="S52" s="55" t="s">
        <v>700</v>
      </c>
      <c r="T52" s="54">
        <f t="shared" si="1"/>
        <v>49</v>
      </c>
      <c r="U52" s="66" t="s">
        <v>519</v>
      </c>
      <c r="V52" s="23" t="s">
        <v>733</v>
      </c>
      <c r="W52" s="63" t="s">
        <v>54</v>
      </c>
      <c r="X52" s="63" t="s">
        <v>54</v>
      </c>
      <c r="Y52" s="63" t="s">
        <v>54</v>
      </c>
      <c r="Z52" s="23" t="s">
        <v>733</v>
      </c>
      <c r="AA52" s="23" t="s">
        <v>733</v>
      </c>
      <c r="AB52" s="63" t="s">
        <v>54</v>
      </c>
      <c r="AC52" s="63" t="s">
        <v>54</v>
      </c>
      <c r="AD52" s="63" t="s">
        <v>54</v>
      </c>
      <c r="AE52" s="23" t="s">
        <v>733</v>
      </c>
    </row>
    <row r="53" spans="1:31" s="75" customFormat="1" ht="25.5" customHeight="1">
      <c r="B53" s="54">
        <f t="shared" si="0"/>
        <v>50</v>
      </c>
      <c r="C53" s="55" t="s">
        <v>551</v>
      </c>
      <c r="D53" s="56" t="s">
        <v>49</v>
      </c>
      <c r="E53" s="57" t="s">
        <v>218</v>
      </c>
      <c r="F53" s="57" t="s">
        <v>222</v>
      </c>
      <c r="G53" s="58" t="s">
        <v>223</v>
      </c>
      <c r="H53" s="55">
        <v>5299</v>
      </c>
      <c r="I53" s="55">
        <v>2006</v>
      </c>
      <c r="J53" s="55">
        <v>1</v>
      </c>
      <c r="K53" s="55">
        <v>22</v>
      </c>
      <c r="L53" s="55">
        <v>1248</v>
      </c>
      <c r="M53" s="59" t="s">
        <v>24</v>
      </c>
      <c r="N53" s="60">
        <v>73540</v>
      </c>
      <c r="O53" s="61">
        <v>0.5</v>
      </c>
      <c r="P53" s="197"/>
      <c r="Q53" s="197"/>
      <c r="R53" s="55" t="s">
        <v>654</v>
      </c>
      <c r="S53" s="55" t="s">
        <v>700</v>
      </c>
      <c r="T53" s="54">
        <f t="shared" si="1"/>
        <v>50</v>
      </c>
      <c r="U53" s="55" t="s">
        <v>551</v>
      </c>
      <c r="V53" s="23" t="s">
        <v>733</v>
      </c>
      <c r="W53" s="23" t="s">
        <v>733</v>
      </c>
      <c r="X53" s="76" t="s">
        <v>54</v>
      </c>
      <c r="Y53" s="76" t="s">
        <v>54</v>
      </c>
      <c r="Z53" s="23" t="s">
        <v>733</v>
      </c>
      <c r="AA53" s="23" t="s">
        <v>733</v>
      </c>
      <c r="AB53" s="23" t="s">
        <v>733</v>
      </c>
      <c r="AC53" s="76" t="s">
        <v>54</v>
      </c>
      <c r="AD53" s="76" t="s">
        <v>54</v>
      </c>
      <c r="AE53" s="23" t="s">
        <v>733</v>
      </c>
    </row>
    <row r="54" spans="1:31" s="49" customFormat="1" ht="25.5" customHeight="1">
      <c r="B54" s="54">
        <f t="shared" si="0"/>
        <v>51</v>
      </c>
      <c r="C54" s="55" t="s">
        <v>166</v>
      </c>
      <c r="D54" s="56" t="s">
        <v>49</v>
      </c>
      <c r="E54" s="57" t="s">
        <v>167</v>
      </c>
      <c r="F54" s="57" t="s">
        <v>82</v>
      </c>
      <c r="G54" s="58" t="s">
        <v>168</v>
      </c>
      <c r="H54" s="55" t="s">
        <v>169</v>
      </c>
      <c r="I54" s="55">
        <v>2001</v>
      </c>
      <c r="J54" s="55">
        <v>3</v>
      </c>
      <c r="K54" s="55">
        <v>162</v>
      </c>
      <c r="L54" s="55">
        <v>6871</v>
      </c>
      <c r="M54" s="59">
        <v>18000</v>
      </c>
      <c r="N54" s="60">
        <v>612557.35</v>
      </c>
      <c r="O54" s="61">
        <v>0.65</v>
      </c>
      <c r="P54" s="197"/>
      <c r="Q54" s="197"/>
      <c r="R54" s="55" t="s">
        <v>655</v>
      </c>
      <c r="S54" s="55" t="s">
        <v>700</v>
      </c>
      <c r="T54" s="54">
        <f t="shared" si="1"/>
        <v>51</v>
      </c>
      <c r="U54" s="55" t="s">
        <v>166</v>
      </c>
      <c r="V54" s="23" t="s">
        <v>733</v>
      </c>
      <c r="W54" s="23" t="s">
        <v>733</v>
      </c>
      <c r="X54" s="63" t="s">
        <v>54</v>
      </c>
      <c r="Y54" s="63" t="s">
        <v>54</v>
      </c>
      <c r="Z54" s="23" t="s">
        <v>733</v>
      </c>
      <c r="AA54" s="23" t="s">
        <v>733</v>
      </c>
      <c r="AB54" s="23" t="s">
        <v>733</v>
      </c>
      <c r="AC54" s="63" t="s">
        <v>54</v>
      </c>
      <c r="AD54" s="63" t="s">
        <v>54</v>
      </c>
      <c r="AE54" s="23" t="s">
        <v>733</v>
      </c>
    </row>
    <row r="55" spans="1:31" s="49" customFormat="1" ht="25.5" customHeight="1">
      <c r="B55" s="54">
        <f t="shared" si="0"/>
        <v>52</v>
      </c>
      <c r="C55" s="55" t="s">
        <v>492</v>
      </c>
      <c r="D55" s="56" t="s">
        <v>49</v>
      </c>
      <c r="E55" s="57" t="s">
        <v>83</v>
      </c>
      <c r="F55" s="57" t="s">
        <v>80</v>
      </c>
      <c r="G55" s="58" t="s">
        <v>84</v>
      </c>
      <c r="H55" s="55" t="s">
        <v>85</v>
      </c>
      <c r="I55" s="55">
        <v>2004</v>
      </c>
      <c r="J55" s="55">
        <v>3</v>
      </c>
      <c r="K55" s="55">
        <v>206</v>
      </c>
      <c r="L55" s="55">
        <v>6871</v>
      </c>
      <c r="M55" s="59">
        <v>18000</v>
      </c>
      <c r="N55" s="60">
        <v>888553.34</v>
      </c>
      <c r="O55" s="61">
        <v>0.65</v>
      </c>
      <c r="P55" s="197"/>
      <c r="Q55" s="197"/>
      <c r="R55" s="55" t="s">
        <v>656</v>
      </c>
      <c r="S55" s="55" t="s">
        <v>700</v>
      </c>
      <c r="T55" s="54">
        <f t="shared" si="1"/>
        <v>52</v>
      </c>
      <c r="U55" s="55" t="s">
        <v>492</v>
      </c>
      <c r="V55" s="23" t="s">
        <v>733</v>
      </c>
      <c r="W55" s="23" t="s">
        <v>733</v>
      </c>
      <c r="X55" s="63" t="s">
        <v>54</v>
      </c>
      <c r="Y55" s="63" t="s">
        <v>54</v>
      </c>
      <c r="Z55" s="23" t="s">
        <v>733</v>
      </c>
      <c r="AA55" s="23" t="s">
        <v>733</v>
      </c>
      <c r="AB55" s="23" t="s">
        <v>733</v>
      </c>
      <c r="AC55" s="63" t="s">
        <v>54</v>
      </c>
      <c r="AD55" s="63" t="s">
        <v>54</v>
      </c>
      <c r="AE55" s="23" t="s">
        <v>733</v>
      </c>
    </row>
    <row r="56" spans="1:31" s="75" customFormat="1" ht="25.5" customHeight="1">
      <c r="A56" s="49"/>
      <c r="B56" s="54">
        <f t="shared" si="0"/>
        <v>53</v>
      </c>
      <c r="C56" s="55" t="s">
        <v>524</v>
      </c>
      <c r="D56" s="56" t="s">
        <v>49</v>
      </c>
      <c r="E56" s="57" t="s">
        <v>233</v>
      </c>
      <c r="F56" s="57" t="s">
        <v>220</v>
      </c>
      <c r="G56" s="58" t="s">
        <v>234</v>
      </c>
      <c r="H56" s="55">
        <v>826504</v>
      </c>
      <c r="I56" s="55">
        <v>2003</v>
      </c>
      <c r="J56" s="55">
        <v>1</v>
      </c>
      <c r="K56" s="55">
        <v>9</v>
      </c>
      <c r="L56" s="55">
        <v>510</v>
      </c>
      <c r="M56" s="59" t="s">
        <v>24</v>
      </c>
      <c r="N56" s="60">
        <v>12605.47</v>
      </c>
      <c r="O56" s="61">
        <v>0.5</v>
      </c>
      <c r="P56" s="197"/>
      <c r="Q56" s="197"/>
      <c r="R56" s="64" t="s">
        <v>713</v>
      </c>
      <c r="S56" s="55" t="s">
        <v>700</v>
      </c>
      <c r="T56" s="54">
        <f t="shared" si="1"/>
        <v>53</v>
      </c>
      <c r="U56" s="55" t="s">
        <v>524</v>
      </c>
      <c r="V56" s="23" t="s">
        <v>733</v>
      </c>
      <c r="W56" s="23" t="s">
        <v>733</v>
      </c>
      <c r="X56" s="76" t="s">
        <v>54</v>
      </c>
      <c r="Y56" s="76" t="s">
        <v>54</v>
      </c>
      <c r="Z56" s="23" t="s">
        <v>733</v>
      </c>
      <c r="AA56" s="23" t="s">
        <v>733</v>
      </c>
      <c r="AB56" s="23" t="s">
        <v>733</v>
      </c>
      <c r="AC56" s="76" t="s">
        <v>54</v>
      </c>
      <c r="AD56" s="76" t="s">
        <v>54</v>
      </c>
      <c r="AE56" s="23" t="s">
        <v>733</v>
      </c>
    </row>
    <row r="57" spans="1:31" s="49" customFormat="1" ht="25.5" customHeight="1">
      <c r="B57" s="54">
        <f t="shared" si="0"/>
        <v>54</v>
      </c>
      <c r="C57" s="55" t="s">
        <v>113</v>
      </c>
      <c r="D57" s="56" t="s">
        <v>49</v>
      </c>
      <c r="E57" s="57" t="s">
        <v>114</v>
      </c>
      <c r="F57" s="57" t="s">
        <v>115</v>
      </c>
      <c r="G57" s="58" t="s">
        <v>116</v>
      </c>
      <c r="H57" s="55" t="s">
        <v>117</v>
      </c>
      <c r="I57" s="55">
        <v>2008</v>
      </c>
      <c r="J57" s="55">
        <v>3</v>
      </c>
      <c r="K57" s="55">
        <v>151</v>
      </c>
      <c r="L57" s="55">
        <v>4580</v>
      </c>
      <c r="M57" s="59">
        <v>11990</v>
      </c>
      <c r="N57" s="60">
        <v>696000</v>
      </c>
      <c r="O57" s="61">
        <v>0.65</v>
      </c>
      <c r="P57" s="197"/>
      <c r="Q57" s="197"/>
      <c r="R57" s="55" t="s">
        <v>657</v>
      </c>
      <c r="S57" s="55" t="s">
        <v>700</v>
      </c>
      <c r="T57" s="54">
        <f t="shared" si="1"/>
        <v>54</v>
      </c>
      <c r="U57" s="55" t="s">
        <v>113</v>
      </c>
      <c r="V57" s="23" t="s">
        <v>733</v>
      </c>
      <c r="W57" s="23" t="s">
        <v>733</v>
      </c>
      <c r="X57" s="63" t="s">
        <v>54</v>
      </c>
      <c r="Y57" s="63" t="s">
        <v>54</v>
      </c>
      <c r="Z57" s="23" t="s">
        <v>733</v>
      </c>
      <c r="AA57" s="23" t="s">
        <v>733</v>
      </c>
      <c r="AB57" s="23" t="s">
        <v>733</v>
      </c>
      <c r="AC57" s="63" t="s">
        <v>54</v>
      </c>
      <c r="AD57" s="63" t="s">
        <v>54</v>
      </c>
      <c r="AE57" s="23" t="s">
        <v>733</v>
      </c>
    </row>
    <row r="58" spans="1:31" s="49" customFormat="1" ht="25.5" customHeight="1">
      <c r="B58" s="54">
        <f t="shared" si="0"/>
        <v>55</v>
      </c>
      <c r="C58" s="55" t="s">
        <v>143</v>
      </c>
      <c r="D58" s="56" t="s">
        <v>49</v>
      </c>
      <c r="E58" s="57" t="s">
        <v>79</v>
      </c>
      <c r="F58" s="57" t="s">
        <v>95</v>
      </c>
      <c r="G58" s="58" t="s">
        <v>144</v>
      </c>
      <c r="H58" s="55" t="s">
        <v>145</v>
      </c>
      <c r="I58" s="55">
        <v>2008</v>
      </c>
      <c r="J58" s="55">
        <v>3</v>
      </c>
      <c r="K58" s="55">
        <v>206</v>
      </c>
      <c r="L58" s="55">
        <v>6871</v>
      </c>
      <c r="M58" s="59">
        <v>17000</v>
      </c>
      <c r="N58" s="60">
        <v>1073523.3999999999</v>
      </c>
      <c r="O58" s="61">
        <v>0.35</v>
      </c>
      <c r="P58" s="197"/>
      <c r="Q58" s="197"/>
      <c r="R58" s="55" t="s">
        <v>658</v>
      </c>
      <c r="S58" s="55" t="s">
        <v>700</v>
      </c>
      <c r="T58" s="54">
        <f t="shared" si="1"/>
        <v>55</v>
      </c>
      <c r="U58" s="55" t="s">
        <v>143</v>
      </c>
      <c r="V58" s="23" t="s">
        <v>733</v>
      </c>
      <c r="W58" s="23" t="s">
        <v>733</v>
      </c>
      <c r="X58" s="63" t="s">
        <v>54</v>
      </c>
      <c r="Y58" s="63" t="s">
        <v>54</v>
      </c>
      <c r="Z58" s="23" t="s">
        <v>733</v>
      </c>
      <c r="AA58" s="23" t="s">
        <v>733</v>
      </c>
      <c r="AB58" s="23" t="s">
        <v>733</v>
      </c>
      <c r="AC58" s="63" t="s">
        <v>54</v>
      </c>
      <c r="AD58" s="63" t="s">
        <v>54</v>
      </c>
      <c r="AE58" s="23" t="s">
        <v>733</v>
      </c>
    </row>
    <row r="59" spans="1:31" s="49" customFormat="1" ht="25.5" customHeight="1">
      <c r="B59" s="54">
        <f t="shared" si="0"/>
        <v>56</v>
      </c>
      <c r="C59" s="55" t="s">
        <v>118</v>
      </c>
      <c r="D59" s="56" t="s">
        <v>49</v>
      </c>
      <c r="E59" s="57" t="s">
        <v>119</v>
      </c>
      <c r="F59" s="57" t="s">
        <v>120</v>
      </c>
      <c r="G59" s="58" t="s">
        <v>121</v>
      </c>
      <c r="H59" s="55" t="s">
        <v>122</v>
      </c>
      <c r="I59" s="55">
        <v>2008</v>
      </c>
      <c r="J59" s="55">
        <v>3</v>
      </c>
      <c r="K59" s="55">
        <v>107</v>
      </c>
      <c r="L59" s="55">
        <v>2977</v>
      </c>
      <c r="M59" s="59">
        <v>7500</v>
      </c>
      <c r="N59" s="60">
        <v>545000</v>
      </c>
      <c r="O59" s="61">
        <v>0.65</v>
      </c>
      <c r="P59" s="197"/>
      <c r="Q59" s="197"/>
      <c r="R59" s="55" t="s">
        <v>659</v>
      </c>
      <c r="S59" s="55" t="s">
        <v>700</v>
      </c>
      <c r="T59" s="54">
        <f t="shared" si="1"/>
        <v>56</v>
      </c>
      <c r="U59" s="55" t="s">
        <v>118</v>
      </c>
      <c r="V59" s="23" t="s">
        <v>733</v>
      </c>
      <c r="W59" s="23" t="s">
        <v>733</v>
      </c>
      <c r="X59" s="63" t="s">
        <v>54</v>
      </c>
      <c r="Y59" s="63" t="s">
        <v>54</v>
      </c>
      <c r="Z59" s="23" t="s">
        <v>733</v>
      </c>
      <c r="AA59" s="23" t="s">
        <v>733</v>
      </c>
      <c r="AB59" s="23" t="s">
        <v>733</v>
      </c>
      <c r="AC59" s="63" t="s">
        <v>54</v>
      </c>
      <c r="AD59" s="63" t="s">
        <v>54</v>
      </c>
      <c r="AE59" s="23" t="s">
        <v>733</v>
      </c>
    </row>
    <row r="60" spans="1:31" s="49" customFormat="1" ht="25.15" customHeight="1">
      <c r="B60" s="77">
        <v>57</v>
      </c>
      <c r="C60" s="69" t="s">
        <v>497</v>
      </c>
      <c r="D60" s="78" t="s">
        <v>49</v>
      </c>
      <c r="E60" s="69" t="s">
        <v>451</v>
      </c>
      <c r="F60" s="57" t="s">
        <v>277</v>
      </c>
      <c r="G60" s="58" t="s">
        <v>452</v>
      </c>
      <c r="H60" s="55" t="s">
        <v>453</v>
      </c>
      <c r="I60" s="55">
        <v>2009</v>
      </c>
      <c r="J60" s="55">
        <v>2</v>
      </c>
      <c r="K60" s="55">
        <v>90</v>
      </c>
      <c r="L60" s="55">
        <v>2998</v>
      </c>
      <c r="M60" s="79">
        <v>4800</v>
      </c>
      <c r="N60" s="80">
        <v>1329453.99</v>
      </c>
      <c r="O60" s="81">
        <v>0.65</v>
      </c>
      <c r="P60" s="197"/>
      <c r="Q60" s="197"/>
      <c r="R60" s="82" t="s">
        <v>713</v>
      </c>
      <c r="S60" s="55" t="s">
        <v>700</v>
      </c>
      <c r="T60" s="77">
        <v>57</v>
      </c>
      <c r="U60" s="69" t="s">
        <v>497</v>
      </c>
      <c r="V60" s="23" t="s">
        <v>733</v>
      </c>
      <c r="W60" s="23" t="s">
        <v>733</v>
      </c>
      <c r="X60" s="83" t="s">
        <v>54</v>
      </c>
      <c r="Y60" s="83" t="s">
        <v>54</v>
      </c>
      <c r="Z60" s="37" t="s">
        <v>733</v>
      </c>
      <c r="AA60" s="23" t="s">
        <v>733</v>
      </c>
      <c r="AB60" s="23" t="s">
        <v>733</v>
      </c>
      <c r="AC60" s="83" t="s">
        <v>54</v>
      </c>
      <c r="AD60" s="83" t="s">
        <v>54</v>
      </c>
      <c r="AE60" s="37" t="s">
        <v>733</v>
      </c>
    </row>
    <row r="61" spans="1:31" s="49" customFormat="1" ht="25.15" customHeight="1">
      <c r="B61" s="84"/>
      <c r="C61" s="69" t="s">
        <v>498</v>
      </c>
      <c r="D61" s="85"/>
      <c r="E61" s="69" t="s">
        <v>454</v>
      </c>
      <c r="F61" s="57" t="s">
        <v>455</v>
      </c>
      <c r="G61" s="58" t="s">
        <v>456</v>
      </c>
      <c r="H61" s="55"/>
      <c r="I61" s="55">
        <v>2009</v>
      </c>
      <c r="J61" s="55" t="s">
        <v>24</v>
      </c>
      <c r="K61" s="55" t="s">
        <v>24</v>
      </c>
      <c r="L61" s="55" t="s">
        <v>24</v>
      </c>
      <c r="M61" s="59" t="s">
        <v>24</v>
      </c>
      <c r="N61" s="86"/>
      <c r="O61" s="87"/>
      <c r="P61" s="197"/>
      <c r="Q61" s="197"/>
      <c r="R61" s="82"/>
      <c r="S61" s="55" t="s">
        <v>700</v>
      </c>
      <c r="T61" s="84"/>
      <c r="U61" s="69" t="s">
        <v>498</v>
      </c>
      <c r="V61" s="63" t="s">
        <v>54</v>
      </c>
      <c r="W61" s="63" t="s">
        <v>54</v>
      </c>
      <c r="X61" s="88"/>
      <c r="Y61" s="88"/>
      <c r="Z61" s="38" t="s">
        <v>733</v>
      </c>
      <c r="AA61" s="63" t="s">
        <v>54</v>
      </c>
      <c r="AB61" s="63" t="s">
        <v>54</v>
      </c>
      <c r="AC61" s="88"/>
      <c r="AD61" s="88"/>
      <c r="AE61" s="38" t="s">
        <v>733</v>
      </c>
    </row>
    <row r="62" spans="1:31" s="49" customFormat="1" ht="25.15" customHeight="1">
      <c r="B62" s="89"/>
      <c r="C62" s="90" t="s">
        <v>498</v>
      </c>
      <c r="D62" s="91"/>
      <c r="E62" s="69" t="s">
        <v>457</v>
      </c>
      <c r="F62" s="57" t="s">
        <v>281</v>
      </c>
      <c r="G62" s="58" t="s">
        <v>458</v>
      </c>
      <c r="H62" s="55"/>
      <c r="I62" s="55">
        <v>2013</v>
      </c>
      <c r="J62" s="55" t="s">
        <v>24</v>
      </c>
      <c r="K62" s="55" t="s">
        <v>24</v>
      </c>
      <c r="L62" s="55" t="s">
        <v>24</v>
      </c>
      <c r="M62" s="59" t="s">
        <v>24</v>
      </c>
      <c r="N62" s="60">
        <v>93600</v>
      </c>
      <c r="O62" s="92" t="s">
        <v>24</v>
      </c>
      <c r="P62" s="199"/>
      <c r="Q62" s="199"/>
      <c r="R62" s="55" t="s">
        <v>24</v>
      </c>
      <c r="S62" s="55" t="s">
        <v>700</v>
      </c>
      <c r="T62" s="89"/>
      <c r="U62" s="90" t="s">
        <v>498</v>
      </c>
      <c r="V62" s="63" t="s">
        <v>54</v>
      </c>
      <c r="W62" s="63" t="s">
        <v>54</v>
      </c>
      <c r="X62" s="63" t="s">
        <v>54</v>
      </c>
      <c r="Y62" s="63" t="s">
        <v>54</v>
      </c>
      <c r="Z62" s="23" t="s">
        <v>733</v>
      </c>
      <c r="AA62" s="63" t="s">
        <v>54</v>
      </c>
      <c r="AB62" s="63" t="s">
        <v>54</v>
      </c>
      <c r="AC62" s="63" t="s">
        <v>54</v>
      </c>
      <c r="AD62" s="63" t="s">
        <v>54</v>
      </c>
      <c r="AE62" s="23" t="s">
        <v>733</v>
      </c>
    </row>
    <row r="63" spans="1:31" s="49" customFormat="1" ht="25.5" customHeight="1">
      <c r="B63" s="54">
        <v>58</v>
      </c>
      <c r="C63" s="55" t="s">
        <v>89</v>
      </c>
      <c r="D63" s="56" t="s">
        <v>49</v>
      </c>
      <c r="E63" s="57" t="s">
        <v>90</v>
      </c>
      <c r="F63" s="57" t="s">
        <v>91</v>
      </c>
      <c r="G63" s="58" t="s">
        <v>92</v>
      </c>
      <c r="H63" s="55" t="s">
        <v>93</v>
      </c>
      <c r="I63" s="55">
        <v>2005</v>
      </c>
      <c r="J63" s="55">
        <v>3</v>
      </c>
      <c r="K63" s="55">
        <v>96</v>
      </c>
      <c r="L63" s="55">
        <v>2999</v>
      </c>
      <c r="M63" s="59">
        <v>3500</v>
      </c>
      <c r="N63" s="60">
        <v>370000</v>
      </c>
      <c r="O63" s="61">
        <v>0.65</v>
      </c>
      <c r="P63" s="197"/>
      <c r="Q63" s="197"/>
      <c r="R63" s="55" t="s">
        <v>660</v>
      </c>
      <c r="S63" s="55" t="s">
        <v>700</v>
      </c>
      <c r="T63" s="54">
        <v>58</v>
      </c>
      <c r="U63" s="55" t="s">
        <v>89</v>
      </c>
      <c r="V63" s="23" t="s">
        <v>733</v>
      </c>
      <c r="W63" s="23" t="s">
        <v>733</v>
      </c>
      <c r="X63" s="63" t="s">
        <v>54</v>
      </c>
      <c r="Y63" s="63" t="s">
        <v>54</v>
      </c>
      <c r="Z63" s="23" t="s">
        <v>733</v>
      </c>
      <c r="AA63" s="23" t="s">
        <v>733</v>
      </c>
      <c r="AB63" s="23" t="s">
        <v>733</v>
      </c>
      <c r="AC63" s="63" t="s">
        <v>54</v>
      </c>
      <c r="AD63" s="63" t="s">
        <v>54</v>
      </c>
      <c r="AE63" s="23" t="s">
        <v>733</v>
      </c>
    </row>
    <row r="64" spans="1:31" s="49" customFormat="1" ht="25.5" customHeight="1">
      <c r="B64" s="54">
        <f>SUM(B63+1)</f>
        <v>59</v>
      </c>
      <c r="C64" s="55" t="s">
        <v>170</v>
      </c>
      <c r="D64" s="56" t="s">
        <v>49</v>
      </c>
      <c r="E64" s="57" t="s">
        <v>171</v>
      </c>
      <c r="F64" s="57" t="s">
        <v>172</v>
      </c>
      <c r="G64" s="58" t="s">
        <v>173</v>
      </c>
      <c r="H64" s="55" t="s">
        <v>174</v>
      </c>
      <c r="I64" s="55">
        <v>2002</v>
      </c>
      <c r="J64" s="55">
        <v>3</v>
      </c>
      <c r="K64" s="55">
        <v>162</v>
      </c>
      <c r="L64" s="55">
        <v>6871</v>
      </c>
      <c r="M64" s="59">
        <v>18000</v>
      </c>
      <c r="N64" s="60">
        <v>602998</v>
      </c>
      <c r="O64" s="61">
        <v>0.65</v>
      </c>
      <c r="P64" s="197"/>
      <c r="Q64" s="197"/>
      <c r="R64" s="55" t="s">
        <v>660</v>
      </c>
      <c r="S64" s="55" t="s">
        <v>700</v>
      </c>
      <c r="T64" s="54">
        <f>SUM(T63+1)</f>
        <v>59</v>
      </c>
      <c r="U64" s="55" t="s">
        <v>170</v>
      </c>
      <c r="V64" s="23" t="s">
        <v>733</v>
      </c>
      <c r="W64" s="23" t="s">
        <v>733</v>
      </c>
      <c r="X64" s="63" t="s">
        <v>54</v>
      </c>
      <c r="Y64" s="63" t="s">
        <v>54</v>
      </c>
      <c r="Z64" s="23" t="s">
        <v>733</v>
      </c>
      <c r="AA64" s="23" t="s">
        <v>733</v>
      </c>
      <c r="AB64" s="23" t="s">
        <v>733</v>
      </c>
      <c r="AC64" s="63" t="s">
        <v>54</v>
      </c>
      <c r="AD64" s="63" t="s">
        <v>54</v>
      </c>
      <c r="AE64" s="23" t="s">
        <v>733</v>
      </c>
    </row>
    <row r="65" spans="2:31" s="49" customFormat="1" ht="25.5" customHeight="1">
      <c r="B65" s="54">
        <f t="shared" ref="B65:B114" si="2">SUM(B64+1)</f>
        <v>60</v>
      </c>
      <c r="C65" s="55" t="s">
        <v>296</v>
      </c>
      <c r="D65" s="56" t="s">
        <v>49</v>
      </c>
      <c r="E65" s="57" t="s">
        <v>83</v>
      </c>
      <c r="F65" s="57" t="s">
        <v>297</v>
      </c>
      <c r="G65" s="58" t="s">
        <v>298</v>
      </c>
      <c r="H65" s="55" t="s">
        <v>299</v>
      </c>
      <c r="I65" s="55">
        <v>2007</v>
      </c>
      <c r="J65" s="55">
        <v>2</v>
      </c>
      <c r="K65" s="55">
        <v>59</v>
      </c>
      <c r="L65" s="55">
        <v>1390</v>
      </c>
      <c r="M65" s="59">
        <v>1880</v>
      </c>
      <c r="N65" s="60">
        <v>84387</v>
      </c>
      <c r="O65" s="61">
        <v>0.65</v>
      </c>
      <c r="P65" s="197"/>
      <c r="Q65" s="197"/>
      <c r="R65" s="55" t="s">
        <v>660</v>
      </c>
      <c r="S65" s="55" t="s">
        <v>700</v>
      </c>
      <c r="T65" s="54">
        <f t="shared" ref="T65:T114" si="3">SUM(T64+1)</f>
        <v>60</v>
      </c>
      <c r="U65" s="55" t="s">
        <v>296</v>
      </c>
      <c r="V65" s="23" t="s">
        <v>733</v>
      </c>
      <c r="W65" s="23" t="s">
        <v>733</v>
      </c>
      <c r="X65" s="63" t="s">
        <v>54</v>
      </c>
      <c r="Y65" s="63" t="s">
        <v>54</v>
      </c>
      <c r="Z65" s="23" t="s">
        <v>733</v>
      </c>
      <c r="AA65" s="23" t="s">
        <v>733</v>
      </c>
      <c r="AB65" s="23" t="s">
        <v>733</v>
      </c>
      <c r="AC65" s="63" t="s">
        <v>54</v>
      </c>
      <c r="AD65" s="63" t="s">
        <v>54</v>
      </c>
      <c r="AE65" s="23" t="s">
        <v>733</v>
      </c>
    </row>
    <row r="66" spans="2:31" s="49" customFormat="1" ht="25.5" customHeight="1">
      <c r="B66" s="54">
        <f t="shared" si="2"/>
        <v>61</v>
      </c>
      <c r="C66" s="55" t="s">
        <v>260</v>
      </c>
      <c r="D66" s="56" t="s">
        <v>49</v>
      </c>
      <c r="E66" s="57" t="s">
        <v>261</v>
      </c>
      <c r="F66" s="57" t="s">
        <v>262</v>
      </c>
      <c r="G66" s="58" t="s">
        <v>263</v>
      </c>
      <c r="H66" s="55" t="s">
        <v>264</v>
      </c>
      <c r="I66" s="55">
        <v>2012</v>
      </c>
      <c r="J66" s="55">
        <v>1</v>
      </c>
      <c r="K66" s="55">
        <v>4</v>
      </c>
      <c r="L66" s="55">
        <v>49</v>
      </c>
      <c r="M66" s="59">
        <v>270</v>
      </c>
      <c r="N66" s="60">
        <v>12779.2</v>
      </c>
      <c r="O66" s="61">
        <v>0</v>
      </c>
      <c r="P66" s="197"/>
      <c r="Q66" s="197"/>
      <c r="R66" s="55" t="s">
        <v>713</v>
      </c>
      <c r="S66" s="55" t="s">
        <v>700</v>
      </c>
      <c r="T66" s="54">
        <f t="shared" si="3"/>
        <v>61</v>
      </c>
      <c r="U66" s="55" t="s">
        <v>260</v>
      </c>
      <c r="V66" s="23" t="s">
        <v>733</v>
      </c>
      <c r="W66" s="23" t="s">
        <v>733</v>
      </c>
      <c r="X66" s="63" t="s">
        <v>54</v>
      </c>
      <c r="Y66" s="63" t="s">
        <v>54</v>
      </c>
      <c r="Z66" s="23" t="s">
        <v>733</v>
      </c>
      <c r="AA66" s="23" t="s">
        <v>733</v>
      </c>
      <c r="AB66" s="23" t="s">
        <v>733</v>
      </c>
      <c r="AC66" s="63" t="s">
        <v>54</v>
      </c>
      <c r="AD66" s="63" t="s">
        <v>54</v>
      </c>
      <c r="AE66" s="23" t="s">
        <v>733</v>
      </c>
    </row>
    <row r="67" spans="2:31" s="49" customFormat="1" ht="25.5" customHeight="1">
      <c r="B67" s="54">
        <f t="shared" si="2"/>
        <v>62</v>
      </c>
      <c r="C67" s="55" t="s">
        <v>573</v>
      </c>
      <c r="D67" s="65" t="s">
        <v>409</v>
      </c>
      <c r="E67" s="57" t="s">
        <v>574</v>
      </c>
      <c r="F67" s="57" t="s">
        <v>575</v>
      </c>
      <c r="G67" s="58" t="s">
        <v>576</v>
      </c>
      <c r="H67" s="55" t="s">
        <v>577</v>
      </c>
      <c r="I67" s="55">
        <v>2021</v>
      </c>
      <c r="J67" s="55">
        <v>3</v>
      </c>
      <c r="K67" s="55">
        <v>265</v>
      </c>
      <c r="L67" s="55">
        <v>9037</v>
      </c>
      <c r="M67" s="59">
        <v>27000</v>
      </c>
      <c r="N67" s="60">
        <v>2650000</v>
      </c>
      <c r="O67" s="74">
        <v>0.65</v>
      </c>
      <c r="P67" s="197"/>
      <c r="Q67" s="197"/>
      <c r="R67" s="62" t="s">
        <v>578</v>
      </c>
      <c r="S67" s="93" t="s">
        <v>578</v>
      </c>
      <c r="T67" s="54">
        <f t="shared" si="3"/>
        <v>62</v>
      </c>
      <c r="U67" s="55" t="s">
        <v>573</v>
      </c>
      <c r="V67" s="23" t="s">
        <v>733</v>
      </c>
      <c r="W67" s="23" t="s">
        <v>733</v>
      </c>
      <c r="X67" s="23" t="s">
        <v>733</v>
      </c>
      <c r="Y67" s="23" t="s">
        <v>733</v>
      </c>
      <c r="Z67" s="63" t="s">
        <v>54</v>
      </c>
      <c r="AA67" s="23" t="s">
        <v>733</v>
      </c>
      <c r="AB67" s="23" t="s">
        <v>733</v>
      </c>
      <c r="AC67" s="23" t="s">
        <v>733</v>
      </c>
      <c r="AD67" s="23" t="s">
        <v>733</v>
      </c>
      <c r="AE67" s="63" t="s">
        <v>54</v>
      </c>
    </row>
    <row r="68" spans="2:31" s="49" customFormat="1" ht="25.5" customHeight="1">
      <c r="B68" s="54">
        <f t="shared" si="2"/>
        <v>63</v>
      </c>
      <c r="C68" s="55" t="s">
        <v>248</v>
      </c>
      <c r="D68" s="56" t="s">
        <v>49</v>
      </c>
      <c r="E68" s="57" t="s">
        <v>210</v>
      </c>
      <c r="F68" s="57" t="s">
        <v>245</v>
      </c>
      <c r="G68" s="58" t="s">
        <v>249</v>
      </c>
      <c r="H68" s="55" t="s">
        <v>250</v>
      </c>
      <c r="I68" s="55">
        <v>2008</v>
      </c>
      <c r="J68" s="55">
        <v>2</v>
      </c>
      <c r="K68" s="55">
        <v>316</v>
      </c>
      <c r="L68" s="55">
        <v>10518</v>
      </c>
      <c r="M68" s="59">
        <v>26000</v>
      </c>
      <c r="N68" s="60">
        <v>1048000</v>
      </c>
      <c r="O68" s="61">
        <v>0.65</v>
      </c>
      <c r="P68" s="197"/>
      <c r="Q68" s="197"/>
      <c r="R68" s="55" t="s">
        <v>711</v>
      </c>
      <c r="S68" s="55" t="s">
        <v>700</v>
      </c>
      <c r="T68" s="54">
        <f t="shared" si="3"/>
        <v>63</v>
      </c>
      <c r="U68" s="55" t="s">
        <v>248</v>
      </c>
      <c r="V68" s="23" t="s">
        <v>733</v>
      </c>
      <c r="W68" s="23" t="s">
        <v>733</v>
      </c>
      <c r="X68" s="63" t="s">
        <v>54</v>
      </c>
      <c r="Y68" s="63" t="s">
        <v>54</v>
      </c>
      <c r="Z68" s="23" t="s">
        <v>733</v>
      </c>
      <c r="AA68" s="23" t="s">
        <v>733</v>
      </c>
      <c r="AB68" s="23" t="s">
        <v>733</v>
      </c>
      <c r="AC68" s="63" t="s">
        <v>54</v>
      </c>
      <c r="AD68" s="63" t="s">
        <v>54</v>
      </c>
      <c r="AE68" s="23" t="s">
        <v>733</v>
      </c>
    </row>
    <row r="69" spans="2:31" s="49" customFormat="1" ht="25.5" customHeight="1">
      <c r="B69" s="54">
        <f t="shared" si="2"/>
        <v>64</v>
      </c>
      <c r="C69" s="55" t="s">
        <v>552</v>
      </c>
      <c r="D69" s="56" t="s">
        <v>49</v>
      </c>
      <c r="E69" s="57" t="s">
        <v>167</v>
      </c>
      <c r="F69" s="57" t="s">
        <v>82</v>
      </c>
      <c r="G69" s="58" t="s">
        <v>175</v>
      </c>
      <c r="H69" s="55" t="s">
        <v>176</v>
      </c>
      <c r="I69" s="55">
        <v>2003</v>
      </c>
      <c r="J69" s="55">
        <v>3</v>
      </c>
      <c r="K69" s="55">
        <v>162</v>
      </c>
      <c r="L69" s="55">
        <v>6871</v>
      </c>
      <c r="M69" s="59">
        <v>18000</v>
      </c>
      <c r="N69" s="60">
        <v>600000</v>
      </c>
      <c r="O69" s="61">
        <v>0.65</v>
      </c>
      <c r="P69" s="197"/>
      <c r="Q69" s="197"/>
      <c r="R69" s="55" t="s">
        <v>661</v>
      </c>
      <c r="S69" s="55" t="s">
        <v>700</v>
      </c>
      <c r="T69" s="54">
        <f t="shared" si="3"/>
        <v>64</v>
      </c>
      <c r="U69" s="55" t="s">
        <v>552</v>
      </c>
      <c r="V69" s="23" t="s">
        <v>733</v>
      </c>
      <c r="W69" s="23" t="s">
        <v>733</v>
      </c>
      <c r="X69" s="63" t="s">
        <v>54</v>
      </c>
      <c r="Y69" s="63" t="s">
        <v>54</v>
      </c>
      <c r="Z69" s="23" t="s">
        <v>733</v>
      </c>
      <c r="AA69" s="23" t="s">
        <v>733</v>
      </c>
      <c r="AB69" s="23" t="s">
        <v>733</v>
      </c>
      <c r="AC69" s="63" t="s">
        <v>54</v>
      </c>
      <c r="AD69" s="63" t="s">
        <v>54</v>
      </c>
      <c r="AE69" s="23" t="s">
        <v>733</v>
      </c>
    </row>
    <row r="70" spans="2:31" s="49" customFormat="1" ht="25.5" customHeight="1">
      <c r="B70" s="54">
        <f t="shared" si="2"/>
        <v>65</v>
      </c>
      <c r="C70" s="55" t="s">
        <v>541</v>
      </c>
      <c r="D70" s="56" t="s">
        <v>49</v>
      </c>
      <c r="E70" s="57" t="s">
        <v>167</v>
      </c>
      <c r="F70" s="57" t="s">
        <v>82</v>
      </c>
      <c r="G70" s="58" t="s">
        <v>177</v>
      </c>
      <c r="H70" s="55" t="s">
        <v>178</v>
      </c>
      <c r="I70" s="55">
        <v>2003</v>
      </c>
      <c r="J70" s="55">
        <v>3</v>
      </c>
      <c r="K70" s="55">
        <v>162</v>
      </c>
      <c r="L70" s="55">
        <v>6871</v>
      </c>
      <c r="M70" s="59">
        <v>18000</v>
      </c>
      <c r="N70" s="60">
        <v>600000</v>
      </c>
      <c r="O70" s="61">
        <v>0.65</v>
      </c>
      <c r="P70" s="197"/>
      <c r="Q70" s="197"/>
      <c r="R70" s="55" t="s">
        <v>661</v>
      </c>
      <c r="S70" s="55" t="s">
        <v>700</v>
      </c>
      <c r="T70" s="54">
        <f t="shared" si="3"/>
        <v>65</v>
      </c>
      <c r="U70" s="55" t="s">
        <v>541</v>
      </c>
      <c r="V70" s="23" t="s">
        <v>733</v>
      </c>
      <c r="W70" s="23" t="s">
        <v>733</v>
      </c>
      <c r="X70" s="63" t="s">
        <v>54</v>
      </c>
      <c r="Y70" s="63" t="s">
        <v>54</v>
      </c>
      <c r="Z70" s="23" t="s">
        <v>733</v>
      </c>
      <c r="AA70" s="23" t="s">
        <v>733</v>
      </c>
      <c r="AB70" s="23" t="s">
        <v>733</v>
      </c>
      <c r="AC70" s="63" t="s">
        <v>54</v>
      </c>
      <c r="AD70" s="63" t="s">
        <v>54</v>
      </c>
      <c r="AE70" s="23" t="s">
        <v>733</v>
      </c>
    </row>
    <row r="71" spans="2:31" s="49" customFormat="1" ht="25.5" customHeight="1">
      <c r="B71" s="54">
        <f t="shared" si="2"/>
        <v>66</v>
      </c>
      <c r="C71" s="55" t="s">
        <v>356</v>
      </c>
      <c r="D71" s="56" t="s">
        <v>49</v>
      </c>
      <c r="E71" s="57" t="s">
        <v>83</v>
      </c>
      <c r="F71" s="57" t="s">
        <v>357</v>
      </c>
      <c r="G71" s="58" t="s">
        <v>358</v>
      </c>
      <c r="H71" s="55" t="s">
        <v>359</v>
      </c>
      <c r="I71" s="55">
        <v>2014</v>
      </c>
      <c r="J71" s="55">
        <v>2</v>
      </c>
      <c r="K71" s="55">
        <v>51</v>
      </c>
      <c r="L71" s="55">
        <v>1229</v>
      </c>
      <c r="M71" s="59">
        <v>1635</v>
      </c>
      <c r="N71" s="60">
        <v>55732.56</v>
      </c>
      <c r="O71" s="61">
        <v>0.65</v>
      </c>
      <c r="P71" s="197"/>
      <c r="Q71" s="197"/>
      <c r="R71" s="55" t="s">
        <v>662</v>
      </c>
      <c r="S71" s="55" t="s">
        <v>700</v>
      </c>
      <c r="T71" s="54">
        <f t="shared" si="3"/>
        <v>66</v>
      </c>
      <c r="U71" s="55" t="s">
        <v>356</v>
      </c>
      <c r="V71" s="23" t="s">
        <v>733</v>
      </c>
      <c r="W71" s="23" t="s">
        <v>733</v>
      </c>
      <c r="X71" s="63" t="s">
        <v>54</v>
      </c>
      <c r="Y71" s="63" t="s">
        <v>54</v>
      </c>
      <c r="Z71" s="23" t="s">
        <v>733</v>
      </c>
      <c r="AA71" s="23" t="s">
        <v>733</v>
      </c>
      <c r="AB71" s="23" t="s">
        <v>733</v>
      </c>
      <c r="AC71" s="63" t="s">
        <v>54</v>
      </c>
      <c r="AD71" s="63" t="s">
        <v>54</v>
      </c>
      <c r="AE71" s="23" t="s">
        <v>733</v>
      </c>
    </row>
    <row r="72" spans="2:31" s="49" customFormat="1" ht="25.5" customHeight="1">
      <c r="B72" s="54">
        <f t="shared" si="2"/>
        <v>67</v>
      </c>
      <c r="C72" s="55" t="s">
        <v>360</v>
      </c>
      <c r="D72" s="56" t="s">
        <v>49</v>
      </c>
      <c r="E72" s="57" t="s">
        <v>83</v>
      </c>
      <c r="F72" s="57" t="s">
        <v>357</v>
      </c>
      <c r="G72" s="58" t="s">
        <v>361</v>
      </c>
      <c r="H72" s="55" t="s">
        <v>362</v>
      </c>
      <c r="I72" s="55">
        <v>2014</v>
      </c>
      <c r="J72" s="55">
        <v>2</v>
      </c>
      <c r="K72" s="55">
        <v>51</v>
      </c>
      <c r="L72" s="55">
        <v>1229</v>
      </c>
      <c r="M72" s="59">
        <v>1635</v>
      </c>
      <c r="N72" s="60">
        <v>55732.56</v>
      </c>
      <c r="O72" s="61">
        <v>0.65</v>
      </c>
      <c r="P72" s="197"/>
      <c r="Q72" s="197"/>
      <c r="R72" s="55" t="s">
        <v>662</v>
      </c>
      <c r="S72" s="55" t="s">
        <v>700</v>
      </c>
      <c r="T72" s="54">
        <f t="shared" si="3"/>
        <v>67</v>
      </c>
      <c r="U72" s="55" t="s">
        <v>360</v>
      </c>
      <c r="V72" s="23" t="s">
        <v>733</v>
      </c>
      <c r="W72" s="23" t="s">
        <v>733</v>
      </c>
      <c r="X72" s="63" t="s">
        <v>54</v>
      </c>
      <c r="Y72" s="63" t="s">
        <v>54</v>
      </c>
      <c r="Z72" s="23" t="s">
        <v>733</v>
      </c>
      <c r="AA72" s="23" t="s">
        <v>733</v>
      </c>
      <c r="AB72" s="23" t="s">
        <v>733</v>
      </c>
      <c r="AC72" s="63" t="s">
        <v>54</v>
      </c>
      <c r="AD72" s="63" t="s">
        <v>54</v>
      </c>
      <c r="AE72" s="23" t="s">
        <v>733</v>
      </c>
    </row>
    <row r="73" spans="2:31" s="49" customFormat="1" ht="25.15" customHeight="1">
      <c r="B73" s="54">
        <f t="shared" si="2"/>
        <v>68</v>
      </c>
      <c r="C73" s="55" t="s">
        <v>590</v>
      </c>
      <c r="D73" s="65" t="s">
        <v>559</v>
      </c>
      <c r="E73" s="57" t="s">
        <v>591</v>
      </c>
      <c r="F73" s="57" t="s">
        <v>172</v>
      </c>
      <c r="G73" s="58" t="s">
        <v>592</v>
      </c>
      <c r="H73" s="55" t="s">
        <v>593</v>
      </c>
      <c r="I73" s="55">
        <v>2022</v>
      </c>
      <c r="J73" s="55">
        <v>2</v>
      </c>
      <c r="K73" s="55">
        <v>162</v>
      </c>
      <c r="L73" s="55">
        <v>4580</v>
      </c>
      <c r="M73" s="59">
        <v>11990</v>
      </c>
      <c r="N73" s="60">
        <v>1020000</v>
      </c>
      <c r="O73" s="74">
        <v>0.65</v>
      </c>
      <c r="P73" s="197"/>
      <c r="Q73" s="197"/>
      <c r="R73" s="62" t="s">
        <v>594</v>
      </c>
      <c r="S73" s="93" t="s">
        <v>594</v>
      </c>
      <c r="T73" s="54">
        <f t="shared" si="3"/>
        <v>68</v>
      </c>
      <c r="U73" s="55" t="s">
        <v>590</v>
      </c>
      <c r="V73" s="23" t="s">
        <v>733</v>
      </c>
      <c r="W73" s="23" t="s">
        <v>733</v>
      </c>
      <c r="X73" s="23" t="s">
        <v>733</v>
      </c>
      <c r="Y73" s="23" t="s">
        <v>733</v>
      </c>
      <c r="Z73" s="63" t="s">
        <v>54</v>
      </c>
      <c r="AA73" s="23" t="s">
        <v>733</v>
      </c>
      <c r="AB73" s="23" t="s">
        <v>733</v>
      </c>
      <c r="AC73" s="23" t="s">
        <v>733</v>
      </c>
      <c r="AD73" s="23" t="s">
        <v>733</v>
      </c>
      <c r="AE73" s="63" t="s">
        <v>54</v>
      </c>
    </row>
    <row r="74" spans="2:31" s="49" customFormat="1" ht="25.5" customHeight="1">
      <c r="B74" s="54">
        <f t="shared" si="2"/>
        <v>69</v>
      </c>
      <c r="C74" s="55" t="s">
        <v>493</v>
      </c>
      <c r="D74" s="56" t="s">
        <v>49</v>
      </c>
      <c r="E74" s="57" t="s">
        <v>114</v>
      </c>
      <c r="F74" s="57" t="s">
        <v>130</v>
      </c>
      <c r="G74" s="58" t="s">
        <v>131</v>
      </c>
      <c r="H74" s="55" t="s">
        <v>132</v>
      </c>
      <c r="I74" s="55">
        <v>2009</v>
      </c>
      <c r="J74" s="55">
        <v>3</v>
      </c>
      <c r="K74" s="55">
        <v>92</v>
      </c>
      <c r="L74" s="55">
        <v>2977</v>
      </c>
      <c r="M74" s="59">
        <v>5500</v>
      </c>
      <c r="N74" s="60">
        <v>514514.79</v>
      </c>
      <c r="O74" s="61">
        <v>0.65</v>
      </c>
      <c r="P74" s="197"/>
      <c r="Q74" s="197"/>
      <c r="R74" s="55" t="s">
        <v>663</v>
      </c>
      <c r="S74" s="55" t="s">
        <v>700</v>
      </c>
      <c r="T74" s="54">
        <f t="shared" si="3"/>
        <v>69</v>
      </c>
      <c r="U74" s="55" t="s">
        <v>493</v>
      </c>
      <c r="V74" s="23" t="s">
        <v>733</v>
      </c>
      <c r="W74" s="23" t="s">
        <v>733</v>
      </c>
      <c r="X74" s="63" t="s">
        <v>54</v>
      </c>
      <c r="Y74" s="63" t="s">
        <v>54</v>
      </c>
      <c r="Z74" s="23" t="s">
        <v>733</v>
      </c>
      <c r="AA74" s="23" t="s">
        <v>733</v>
      </c>
      <c r="AB74" s="23" t="s">
        <v>733</v>
      </c>
      <c r="AC74" s="63" t="s">
        <v>54</v>
      </c>
      <c r="AD74" s="63" t="s">
        <v>54</v>
      </c>
      <c r="AE74" s="23" t="s">
        <v>733</v>
      </c>
    </row>
    <row r="75" spans="2:31" s="49" customFormat="1" ht="25.5" customHeight="1">
      <c r="B75" s="54">
        <f t="shared" si="2"/>
        <v>70</v>
      </c>
      <c r="C75" s="55" t="s">
        <v>579</v>
      </c>
      <c r="D75" s="65" t="s">
        <v>409</v>
      </c>
      <c r="E75" s="57" t="s">
        <v>283</v>
      </c>
      <c r="F75" s="57" t="s">
        <v>580</v>
      </c>
      <c r="G75" s="58" t="s">
        <v>581</v>
      </c>
      <c r="H75" s="55" t="s">
        <v>582</v>
      </c>
      <c r="I75" s="55">
        <v>2021</v>
      </c>
      <c r="J75" s="55">
        <v>2</v>
      </c>
      <c r="K75" s="55">
        <v>118</v>
      </c>
      <c r="L75" s="55">
        <v>4485</v>
      </c>
      <c r="M75" s="59">
        <v>15500</v>
      </c>
      <c r="N75" s="60">
        <v>1191600</v>
      </c>
      <c r="O75" s="74">
        <v>0.5</v>
      </c>
      <c r="P75" s="197"/>
      <c r="Q75" s="197"/>
      <c r="R75" s="55" t="s">
        <v>583</v>
      </c>
      <c r="S75" s="55" t="s">
        <v>583</v>
      </c>
      <c r="T75" s="54">
        <f t="shared" si="3"/>
        <v>70</v>
      </c>
      <c r="U75" s="55" t="s">
        <v>579</v>
      </c>
      <c r="V75" s="23" t="s">
        <v>733</v>
      </c>
      <c r="W75" s="23" t="s">
        <v>733</v>
      </c>
      <c r="X75" s="23" t="s">
        <v>733</v>
      </c>
      <c r="Y75" s="23" t="s">
        <v>733</v>
      </c>
      <c r="Z75" s="63" t="s">
        <v>54</v>
      </c>
      <c r="AA75" s="23" t="s">
        <v>733</v>
      </c>
      <c r="AB75" s="23" t="s">
        <v>733</v>
      </c>
      <c r="AC75" s="23" t="s">
        <v>733</v>
      </c>
      <c r="AD75" s="23" t="s">
        <v>733</v>
      </c>
      <c r="AE75" s="63" t="s">
        <v>54</v>
      </c>
    </row>
    <row r="76" spans="2:31" s="49" customFormat="1" ht="25.5" customHeight="1">
      <c r="B76" s="54">
        <f t="shared" si="2"/>
        <v>71</v>
      </c>
      <c r="C76" s="55" t="s">
        <v>595</v>
      </c>
      <c r="D76" s="56" t="s">
        <v>49</v>
      </c>
      <c r="E76" s="57" t="s">
        <v>383</v>
      </c>
      <c r="F76" s="57" t="s">
        <v>120</v>
      </c>
      <c r="G76" s="58" t="s">
        <v>596</v>
      </c>
      <c r="H76" s="55" t="s">
        <v>597</v>
      </c>
      <c r="I76" s="55">
        <v>2022</v>
      </c>
      <c r="J76" s="55">
        <v>3</v>
      </c>
      <c r="K76" s="55">
        <v>96</v>
      </c>
      <c r="L76" s="55">
        <v>2998</v>
      </c>
      <c r="M76" s="59">
        <v>3500</v>
      </c>
      <c r="N76" s="60">
        <v>460000</v>
      </c>
      <c r="O76" s="74">
        <v>0.65</v>
      </c>
      <c r="P76" s="197"/>
      <c r="Q76" s="197"/>
      <c r="R76" s="62" t="s">
        <v>598</v>
      </c>
      <c r="S76" s="55" t="s">
        <v>700</v>
      </c>
      <c r="T76" s="54">
        <f t="shared" si="3"/>
        <v>71</v>
      </c>
      <c r="U76" s="55" t="s">
        <v>595</v>
      </c>
      <c r="V76" s="23" t="s">
        <v>733</v>
      </c>
      <c r="W76" s="23" t="s">
        <v>733</v>
      </c>
      <c r="X76" s="63" t="s">
        <v>54</v>
      </c>
      <c r="Y76" s="63" t="s">
        <v>54</v>
      </c>
      <c r="Z76" s="23" t="s">
        <v>733</v>
      </c>
      <c r="AA76" s="23" t="s">
        <v>733</v>
      </c>
      <c r="AB76" s="23" t="s">
        <v>733</v>
      </c>
      <c r="AC76" s="63" t="s">
        <v>54</v>
      </c>
      <c r="AD76" s="63" t="s">
        <v>54</v>
      </c>
      <c r="AE76" s="23" t="s">
        <v>733</v>
      </c>
    </row>
    <row r="77" spans="2:31" s="49" customFormat="1" ht="25.5" customHeight="1">
      <c r="B77" s="54">
        <f t="shared" si="2"/>
        <v>72</v>
      </c>
      <c r="C77" s="68" t="s">
        <v>469</v>
      </c>
      <c r="D77" s="65" t="s">
        <v>49</v>
      </c>
      <c r="E77" s="69" t="s">
        <v>83</v>
      </c>
      <c r="F77" s="69" t="s">
        <v>297</v>
      </c>
      <c r="G77" s="55" t="s">
        <v>377</v>
      </c>
      <c r="H77" s="68" t="s">
        <v>470</v>
      </c>
      <c r="I77" s="68">
        <v>2019</v>
      </c>
      <c r="J77" s="55">
        <v>2</v>
      </c>
      <c r="K77" s="70">
        <v>44</v>
      </c>
      <c r="L77" s="70">
        <v>999</v>
      </c>
      <c r="M77" s="79">
        <v>1330</v>
      </c>
      <c r="N77" s="60">
        <v>64900</v>
      </c>
      <c r="O77" s="72">
        <v>0.65</v>
      </c>
      <c r="P77" s="197"/>
      <c r="Q77" s="197"/>
      <c r="R77" s="66" t="s">
        <v>598</v>
      </c>
      <c r="S77" s="66" t="s">
        <v>598</v>
      </c>
      <c r="T77" s="54">
        <f t="shared" si="3"/>
        <v>72</v>
      </c>
      <c r="U77" s="68" t="s">
        <v>469</v>
      </c>
      <c r="V77" s="23" t="s">
        <v>733</v>
      </c>
      <c r="W77" s="23" t="s">
        <v>733</v>
      </c>
      <c r="X77" s="23" t="s">
        <v>733</v>
      </c>
      <c r="Y77" s="63" t="s">
        <v>54</v>
      </c>
      <c r="Z77" s="63" t="s">
        <v>54</v>
      </c>
      <c r="AA77" s="23" t="s">
        <v>733</v>
      </c>
      <c r="AB77" s="23" t="s">
        <v>733</v>
      </c>
      <c r="AC77" s="23" t="s">
        <v>733</v>
      </c>
      <c r="AD77" s="63" t="s">
        <v>54</v>
      </c>
      <c r="AE77" s="63" t="s">
        <v>54</v>
      </c>
    </row>
    <row r="78" spans="2:31" s="49" customFormat="1" ht="25.5" customHeight="1">
      <c r="B78" s="54">
        <f t="shared" si="2"/>
        <v>73</v>
      </c>
      <c r="C78" s="55" t="s">
        <v>86</v>
      </c>
      <c r="D78" s="56" t="s">
        <v>49</v>
      </c>
      <c r="E78" s="57" t="s">
        <v>83</v>
      </c>
      <c r="F78" s="57" t="s">
        <v>80</v>
      </c>
      <c r="G78" s="58" t="s">
        <v>87</v>
      </c>
      <c r="H78" s="55" t="s">
        <v>88</v>
      </c>
      <c r="I78" s="55">
        <v>2004</v>
      </c>
      <c r="J78" s="55">
        <v>3</v>
      </c>
      <c r="K78" s="55">
        <v>265</v>
      </c>
      <c r="L78" s="55">
        <v>11967</v>
      </c>
      <c r="M78" s="59">
        <v>26000</v>
      </c>
      <c r="N78" s="60">
        <v>1174295.73</v>
      </c>
      <c r="O78" s="61">
        <v>0.65</v>
      </c>
      <c r="P78" s="197"/>
      <c r="Q78" s="197"/>
      <c r="R78" s="55" t="s">
        <v>664</v>
      </c>
      <c r="S78" s="55" t="s">
        <v>700</v>
      </c>
      <c r="T78" s="54">
        <f t="shared" si="3"/>
        <v>73</v>
      </c>
      <c r="U78" s="55" t="s">
        <v>86</v>
      </c>
      <c r="V78" s="23" t="s">
        <v>733</v>
      </c>
      <c r="W78" s="23" t="s">
        <v>733</v>
      </c>
      <c r="X78" s="63" t="s">
        <v>54</v>
      </c>
      <c r="Y78" s="63" t="s">
        <v>54</v>
      </c>
      <c r="Z78" s="23" t="s">
        <v>733</v>
      </c>
      <c r="AA78" s="23" t="s">
        <v>733</v>
      </c>
      <c r="AB78" s="23" t="s">
        <v>733</v>
      </c>
      <c r="AC78" s="63" t="s">
        <v>54</v>
      </c>
      <c r="AD78" s="63" t="s">
        <v>54</v>
      </c>
      <c r="AE78" s="23" t="s">
        <v>733</v>
      </c>
    </row>
    <row r="79" spans="2:31" s="49" customFormat="1" ht="25.5" customHeight="1">
      <c r="B79" s="54">
        <f t="shared" si="2"/>
        <v>74</v>
      </c>
      <c r="C79" s="55" t="s">
        <v>584</v>
      </c>
      <c r="D79" s="56" t="s">
        <v>49</v>
      </c>
      <c r="E79" s="57" t="s">
        <v>50</v>
      </c>
      <c r="F79" s="57" t="s">
        <v>80</v>
      </c>
      <c r="G79" s="58" t="s">
        <v>585</v>
      </c>
      <c r="H79" s="55" t="s">
        <v>586</v>
      </c>
      <c r="I79" s="55">
        <v>2021</v>
      </c>
      <c r="J79" s="55">
        <v>3</v>
      </c>
      <c r="K79" s="55">
        <v>162</v>
      </c>
      <c r="L79" s="55">
        <v>4580</v>
      </c>
      <c r="M79" s="59">
        <v>11990</v>
      </c>
      <c r="N79" s="60">
        <v>1025000</v>
      </c>
      <c r="O79" s="74">
        <v>0.65</v>
      </c>
      <c r="P79" s="197"/>
      <c r="Q79" s="197"/>
      <c r="R79" s="55" t="s">
        <v>587</v>
      </c>
      <c r="S79" s="55" t="s">
        <v>587</v>
      </c>
      <c r="T79" s="54">
        <f t="shared" si="3"/>
        <v>74</v>
      </c>
      <c r="U79" s="55" t="s">
        <v>584</v>
      </c>
      <c r="V79" s="23" t="s">
        <v>733</v>
      </c>
      <c r="W79" s="23" t="s">
        <v>733</v>
      </c>
      <c r="X79" s="23" t="s">
        <v>733</v>
      </c>
      <c r="Y79" s="63" t="s">
        <v>54</v>
      </c>
      <c r="Z79" s="63" t="s">
        <v>54</v>
      </c>
      <c r="AA79" s="23" t="s">
        <v>733</v>
      </c>
      <c r="AB79" s="23" t="s">
        <v>733</v>
      </c>
      <c r="AC79" s="23" t="s">
        <v>733</v>
      </c>
      <c r="AD79" s="63" t="s">
        <v>54</v>
      </c>
      <c r="AE79" s="63" t="s">
        <v>54</v>
      </c>
    </row>
    <row r="80" spans="2:31" s="49" customFormat="1" ht="25.5" customHeight="1">
      <c r="B80" s="54">
        <f t="shared" si="2"/>
        <v>75</v>
      </c>
      <c r="C80" s="55" t="s">
        <v>588</v>
      </c>
      <c r="D80" s="56" t="s">
        <v>49</v>
      </c>
      <c r="E80" s="57" t="s">
        <v>50</v>
      </c>
      <c r="F80" s="57" t="s">
        <v>80</v>
      </c>
      <c r="G80" s="58" t="s">
        <v>585</v>
      </c>
      <c r="H80" s="55" t="s">
        <v>589</v>
      </c>
      <c r="I80" s="55">
        <v>2021</v>
      </c>
      <c r="J80" s="55">
        <v>3</v>
      </c>
      <c r="K80" s="55">
        <v>162</v>
      </c>
      <c r="L80" s="55">
        <v>4580</v>
      </c>
      <c r="M80" s="59">
        <v>11990</v>
      </c>
      <c r="N80" s="60">
        <v>1025000</v>
      </c>
      <c r="O80" s="74">
        <v>0.65</v>
      </c>
      <c r="P80" s="197"/>
      <c r="Q80" s="197"/>
      <c r="R80" s="55" t="s">
        <v>587</v>
      </c>
      <c r="S80" s="55" t="s">
        <v>587</v>
      </c>
      <c r="T80" s="54">
        <f t="shared" si="3"/>
        <v>75</v>
      </c>
      <c r="U80" s="55" t="s">
        <v>588</v>
      </c>
      <c r="V80" s="23" t="s">
        <v>733</v>
      </c>
      <c r="W80" s="23" t="s">
        <v>733</v>
      </c>
      <c r="X80" s="23" t="s">
        <v>733</v>
      </c>
      <c r="Y80" s="63" t="s">
        <v>54</v>
      </c>
      <c r="Z80" s="63" t="s">
        <v>54</v>
      </c>
      <c r="AA80" s="23" t="s">
        <v>733</v>
      </c>
      <c r="AB80" s="23" t="s">
        <v>733</v>
      </c>
      <c r="AC80" s="23" t="s">
        <v>733</v>
      </c>
      <c r="AD80" s="63" t="s">
        <v>54</v>
      </c>
      <c r="AE80" s="63" t="s">
        <v>54</v>
      </c>
    </row>
    <row r="81" spans="2:31" s="49" customFormat="1" ht="25.5" customHeight="1">
      <c r="B81" s="54">
        <f t="shared" si="2"/>
        <v>76</v>
      </c>
      <c r="C81" s="55" t="s">
        <v>318</v>
      </c>
      <c r="D81" s="56" t="s">
        <v>49</v>
      </c>
      <c r="E81" s="57" t="s">
        <v>319</v>
      </c>
      <c r="F81" s="57" t="s">
        <v>320</v>
      </c>
      <c r="G81" s="58" t="s">
        <v>321</v>
      </c>
      <c r="H81" s="55" t="s">
        <v>322</v>
      </c>
      <c r="I81" s="55">
        <v>2007</v>
      </c>
      <c r="J81" s="55" t="s">
        <v>24</v>
      </c>
      <c r="K81" s="55" t="s">
        <v>24</v>
      </c>
      <c r="L81" s="55" t="s">
        <v>24</v>
      </c>
      <c r="M81" s="59">
        <v>20000</v>
      </c>
      <c r="N81" s="60">
        <v>291954</v>
      </c>
      <c r="O81" s="61">
        <v>0.5</v>
      </c>
      <c r="P81" s="197"/>
      <c r="Q81" s="197"/>
      <c r="R81" s="55" t="s">
        <v>587</v>
      </c>
      <c r="S81" s="55" t="s">
        <v>700</v>
      </c>
      <c r="T81" s="54">
        <f t="shared" si="3"/>
        <v>76</v>
      </c>
      <c r="U81" s="55" t="s">
        <v>318</v>
      </c>
      <c r="V81" s="23" t="s">
        <v>733</v>
      </c>
      <c r="W81" s="63" t="s">
        <v>54</v>
      </c>
      <c r="X81" s="63" t="s">
        <v>54</v>
      </c>
      <c r="Y81" s="63" t="s">
        <v>54</v>
      </c>
      <c r="Z81" s="23" t="s">
        <v>733</v>
      </c>
      <c r="AA81" s="23" t="s">
        <v>733</v>
      </c>
      <c r="AB81" s="63" t="s">
        <v>54</v>
      </c>
      <c r="AC81" s="63" t="s">
        <v>54</v>
      </c>
      <c r="AD81" s="63" t="s">
        <v>54</v>
      </c>
      <c r="AE81" s="23" t="s">
        <v>733</v>
      </c>
    </row>
    <row r="82" spans="2:31" s="49" customFormat="1" ht="25.5" customHeight="1">
      <c r="B82" s="54">
        <f t="shared" si="2"/>
        <v>77</v>
      </c>
      <c r="C82" s="55" t="s">
        <v>599</v>
      </c>
      <c r="D82" s="56" t="s">
        <v>382</v>
      </c>
      <c r="E82" s="57" t="s">
        <v>383</v>
      </c>
      <c r="F82" s="57" t="s">
        <v>564</v>
      </c>
      <c r="G82" s="58" t="s">
        <v>600</v>
      </c>
      <c r="H82" s="55" t="s">
        <v>601</v>
      </c>
      <c r="I82" s="55">
        <v>2021</v>
      </c>
      <c r="J82" s="55">
        <v>3</v>
      </c>
      <c r="K82" s="55">
        <v>213</v>
      </c>
      <c r="L82" s="55">
        <v>6871</v>
      </c>
      <c r="M82" s="59">
        <v>18000</v>
      </c>
      <c r="N82" s="60">
        <v>1645900</v>
      </c>
      <c r="O82" s="74">
        <v>0.65</v>
      </c>
      <c r="P82" s="197"/>
      <c r="Q82" s="197"/>
      <c r="R82" s="62" t="s">
        <v>602</v>
      </c>
      <c r="S82" s="93" t="s">
        <v>602</v>
      </c>
      <c r="T82" s="54">
        <f t="shared" si="3"/>
        <v>77</v>
      </c>
      <c r="U82" s="55" t="s">
        <v>599</v>
      </c>
      <c r="V82" s="23" t="s">
        <v>733</v>
      </c>
      <c r="W82" s="23" t="s">
        <v>733</v>
      </c>
      <c r="X82" s="23" t="s">
        <v>733</v>
      </c>
      <c r="Y82" s="23" t="s">
        <v>733</v>
      </c>
      <c r="Z82" s="63" t="s">
        <v>54</v>
      </c>
      <c r="AA82" s="23" t="s">
        <v>733</v>
      </c>
      <c r="AB82" s="23" t="s">
        <v>733</v>
      </c>
      <c r="AC82" s="23" t="s">
        <v>733</v>
      </c>
      <c r="AD82" s="23" t="s">
        <v>733</v>
      </c>
      <c r="AE82" s="63" t="s">
        <v>54</v>
      </c>
    </row>
    <row r="83" spans="2:31" s="49" customFormat="1" ht="25.5" customHeight="1">
      <c r="B83" s="54">
        <f t="shared" si="2"/>
        <v>78</v>
      </c>
      <c r="C83" s="55" t="s">
        <v>123</v>
      </c>
      <c r="D83" s="56" t="s">
        <v>49</v>
      </c>
      <c r="E83" s="57" t="s">
        <v>119</v>
      </c>
      <c r="F83" s="57" t="s">
        <v>80</v>
      </c>
      <c r="G83" s="58" t="s">
        <v>124</v>
      </c>
      <c r="H83" s="55" t="s">
        <v>125</v>
      </c>
      <c r="I83" s="55">
        <v>2008</v>
      </c>
      <c r="J83" s="55">
        <v>3</v>
      </c>
      <c r="K83" s="55">
        <v>206</v>
      </c>
      <c r="L83" s="55">
        <v>6871</v>
      </c>
      <c r="M83" s="59">
        <v>18000</v>
      </c>
      <c r="N83" s="60">
        <v>1035800</v>
      </c>
      <c r="O83" s="61">
        <v>0.65</v>
      </c>
      <c r="P83" s="197"/>
      <c r="Q83" s="197"/>
      <c r="R83" s="55" t="s">
        <v>602</v>
      </c>
      <c r="S83" s="55" t="s">
        <v>700</v>
      </c>
      <c r="T83" s="54">
        <f t="shared" si="3"/>
        <v>78</v>
      </c>
      <c r="U83" s="55" t="s">
        <v>123</v>
      </c>
      <c r="V83" s="23" t="s">
        <v>733</v>
      </c>
      <c r="W83" s="23" t="s">
        <v>733</v>
      </c>
      <c r="X83" s="63" t="s">
        <v>54</v>
      </c>
      <c r="Y83" s="63" t="s">
        <v>54</v>
      </c>
      <c r="Z83" s="23" t="s">
        <v>733</v>
      </c>
      <c r="AA83" s="23" t="s">
        <v>733</v>
      </c>
      <c r="AB83" s="23" t="s">
        <v>733</v>
      </c>
      <c r="AC83" s="63" t="s">
        <v>54</v>
      </c>
      <c r="AD83" s="63" t="s">
        <v>54</v>
      </c>
      <c r="AE83" s="23" t="s">
        <v>733</v>
      </c>
    </row>
    <row r="84" spans="2:31" s="49" customFormat="1" ht="25.5" customHeight="1">
      <c r="B84" s="54">
        <f t="shared" si="2"/>
        <v>79</v>
      </c>
      <c r="C84" s="55" t="s">
        <v>188</v>
      </c>
      <c r="D84" s="56" t="s">
        <v>49</v>
      </c>
      <c r="E84" s="57" t="s">
        <v>114</v>
      </c>
      <c r="F84" s="57" t="s">
        <v>82</v>
      </c>
      <c r="G84" s="58" t="s">
        <v>189</v>
      </c>
      <c r="H84" s="55" t="s">
        <v>190</v>
      </c>
      <c r="I84" s="55">
        <v>2008</v>
      </c>
      <c r="J84" s="55">
        <v>3</v>
      </c>
      <c r="K84" s="55">
        <v>206</v>
      </c>
      <c r="L84" s="55">
        <v>6871</v>
      </c>
      <c r="M84" s="59">
        <v>18000</v>
      </c>
      <c r="N84" s="60">
        <v>848500</v>
      </c>
      <c r="O84" s="61">
        <v>0.65</v>
      </c>
      <c r="P84" s="197"/>
      <c r="Q84" s="197"/>
      <c r="R84" s="55" t="s">
        <v>602</v>
      </c>
      <c r="S84" s="55" t="s">
        <v>700</v>
      </c>
      <c r="T84" s="54">
        <f t="shared" si="3"/>
        <v>79</v>
      </c>
      <c r="U84" s="55" t="s">
        <v>188</v>
      </c>
      <c r="V84" s="23" t="s">
        <v>733</v>
      </c>
      <c r="W84" s="23" t="s">
        <v>733</v>
      </c>
      <c r="X84" s="63" t="s">
        <v>54</v>
      </c>
      <c r="Y84" s="63" t="s">
        <v>54</v>
      </c>
      <c r="Z84" s="23" t="s">
        <v>733</v>
      </c>
      <c r="AA84" s="23" t="s">
        <v>733</v>
      </c>
      <c r="AB84" s="23" t="s">
        <v>733</v>
      </c>
      <c r="AC84" s="63" t="s">
        <v>54</v>
      </c>
      <c r="AD84" s="63" t="s">
        <v>54</v>
      </c>
      <c r="AE84" s="23" t="s">
        <v>733</v>
      </c>
    </row>
    <row r="85" spans="2:31" s="49" customFormat="1" ht="25.5" customHeight="1">
      <c r="B85" s="54">
        <f t="shared" si="2"/>
        <v>80</v>
      </c>
      <c r="C85" s="55" t="s">
        <v>241</v>
      </c>
      <c r="D85" s="56" t="s">
        <v>49</v>
      </c>
      <c r="E85" s="57" t="s">
        <v>83</v>
      </c>
      <c r="F85" s="57" t="s">
        <v>242</v>
      </c>
      <c r="G85" s="58" t="s">
        <v>243</v>
      </c>
      <c r="H85" s="55" t="s">
        <v>244</v>
      </c>
      <c r="I85" s="55">
        <v>2007</v>
      </c>
      <c r="J85" s="55">
        <v>3</v>
      </c>
      <c r="K85" s="55">
        <v>69</v>
      </c>
      <c r="L85" s="55">
        <v>2476</v>
      </c>
      <c r="M85" s="59">
        <v>3200</v>
      </c>
      <c r="N85" s="60">
        <v>197600</v>
      </c>
      <c r="O85" s="61">
        <v>0.65</v>
      </c>
      <c r="P85" s="197"/>
      <c r="Q85" s="197"/>
      <c r="R85" s="55" t="s">
        <v>707</v>
      </c>
      <c r="S85" s="55" t="s">
        <v>700</v>
      </c>
      <c r="T85" s="54">
        <f t="shared" si="3"/>
        <v>80</v>
      </c>
      <c r="U85" s="55" t="s">
        <v>241</v>
      </c>
      <c r="V85" s="23" t="s">
        <v>733</v>
      </c>
      <c r="W85" s="23" t="s">
        <v>733</v>
      </c>
      <c r="X85" s="63" t="s">
        <v>54</v>
      </c>
      <c r="Y85" s="63" t="s">
        <v>54</v>
      </c>
      <c r="Z85" s="23" t="s">
        <v>733</v>
      </c>
      <c r="AA85" s="23" t="s">
        <v>733</v>
      </c>
      <c r="AB85" s="23" t="s">
        <v>733</v>
      </c>
      <c r="AC85" s="63" t="s">
        <v>54</v>
      </c>
      <c r="AD85" s="63" t="s">
        <v>54</v>
      </c>
      <c r="AE85" s="23" t="s">
        <v>733</v>
      </c>
    </row>
    <row r="86" spans="2:31" s="49" customFormat="1" ht="25.5" customHeight="1">
      <c r="B86" s="54">
        <f t="shared" si="2"/>
        <v>81</v>
      </c>
      <c r="C86" s="55" t="s">
        <v>158</v>
      </c>
      <c r="D86" s="56" t="s">
        <v>49</v>
      </c>
      <c r="E86" s="57" t="s">
        <v>50</v>
      </c>
      <c r="F86" s="57" t="s">
        <v>159</v>
      </c>
      <c r="G86" s="58" t="s">
        <v>160</v>
      </c>
      <c r="H86" s="55" t="s">
        <v>161</v>
      </c>
      <c r="I86" s="55">
        <v>2012</v>
      </c>
      <c r="J86" s="55">
        <v>3</v>
      </c>
      <c r="K86" s="55">
        <v>213</v>
      </c>
      <c r="L86" s="55">
        <v>6871</v>
      </c>
      <c r="M86" s="59">
        <v>18000</v>
      </c>
      <c r="N86" s="60">
        <v>1065579.92</v>
      </c>
      <c r="O86" s="61">
        <v>0.65</v>
      </c>
      <c r="P86" s="197"/>
      <c r="Q86" s="197"/>
      <c r="R86" s="55" t="s">
        <v>665</v>
      </c>
      <c r="S86" s="55" t="s">
        <v>700</v>
      </c>
      <c r="T86" s="54">
        <f t="shared" si="3"/>
        <v>81</v>
      </c>
      <c r="U86" s="55" t="s">
        <v>158</v>
      </c>
      <c r="V86" s="23" t="s">
        <v>733</v>
      </c>
      <c r="W86" s="23" t="s">
        <v>733</v>
      </c>
      <c r="X86" s="63" t="s">
        <v>54</v>
      </c>
      <c r="Y86" s="63" t="s">
        <v>54</v>
      </c>
      <c r="Z86" s="23" t="s">
        <v>733</v>
      </c>
      <c r="AA86" s="23" t="s">
        <v>733</v>
      </c>
      <c r="AB86" s="23" t="s">
        <v>733</v>
      </c>
      <c r="AC86" s="63" t="s">
        <v>54</v>
      </c>
      <c r="AD86" s="63" t="s">
        <v>54</v>
      </c>
      <c r="AE86" s="23" t="s">
        <v>733</v>
      </c>
    </row>
    <row r="87" spans="2:31" s="49" customFormat="1" ht="25.5" customHeight="1">
      <c r="B87" s="54">
        <f t="shared" si="2"/>
        <v>82</v>
      </c>
      <c r="C87" s="66" t="s">
        <v>471</v>
      </c>
      <c r="D87" s="65" t="s">
        <v>49</v>
      </c>
      <c r="E87" s="69" t="s">
        <v>484</v>
      </c>
      <c r="F87" s="69" t="s">
        <v>482</v>
      </c>
      <c r="G87" s="55" t="s">
        <v>483</v>
      </c>
      <c r="H87" s="66" t="s">
        <v>481</v>
      </c>
      <c r="I87" s="66">
        <v>2015</v>
      </c>
      <c r="J87" s="55">
        <v>1</v>
      </c>
      <c r="K87" s="73">
        <v>74</v>
      </c>
      <c r="L87" s="73">
        <v>3600</v>
      </c>
      <c r="M87" s="59" t="s">
        <v>24</v>
      </c>
      <c r="N87" s="60">
        <v>486200</v>
      </c>
      <c r="O87" s="74">
        <v>0.5</v>
      </c>
      <c r="P87" s="197"/>
      <c r="Q87" s="197"/>
      <c r="R87" s="55" t="s">
        <v>666</v>
      </c>
      <c r="S87" s="55" t="s">
        <v>700</v>
      </c>
      <c r="T87" s="54">
        <f t="shared" si="3"/>
        <v>82</v>
      </c>
      <c r="U87" s="66" t="s">
        <v>471</v>
      </c>
      <c r="V87" s="23" t="s">
        <v>733</v>
      </c>
      <c r="W87" s="23" t="s">
        <v>733</v>
      </c>
      <c r="X87" s="63" t="s">
        <v>54</v>
      </c>
      <c r="Y87" s="63" t="s">
        <v>54</v>
      </c>
      <c r="Z87" s="23" t="s">
        <v>733</v>
      </c>
      <c r="AA87" s="23" t="s">
        <v>733</v>
      </c>
      <c r="AB87" s="23" t="s">
        <v>733</v>
      </c>
      <c r="AC87" s="63" t="s">
        <v>54</v>
      </c>
      <c r="AD87" s="63" t="s">
        <v>54</v>
      </c>
      <c r="AE87" s="23" t="s">
        <v>733</v>
      </c>
    </row>
    <row r="88" spans="2:31" s="49" customFormat="1" ht="25.5" customHeight="1">
      <c r="B88" s="54">
        <f t="shared" si="2"/>
        <v>83</v>
      </c>
      <c r="C88" s="55" t="s">
        <v>181</v>
      </c>
      <c r="D88" s="56" t="s">
        <v>49</v>
      </c>
      <c r="E88" s="57" t="s">
        <v>83</v>
      </c>
      <c r="F88" s="57" t="s">
        <v>172</v>
      </c>
      <c r="G88" s="58" t="s">
        <v>182</v>
      </c>
      <c r="H88" s="55" t="s">
        <v>183</v>
      </c>
      <c r="I88" s="55">
        <v>2008</v>
      </c>
      <c r="J88" s="55">
        <v>3</v>
      </c>
      <c r="K88" s="55">
        <v>206</v>
      </c>
      <c r="L88" s="55">
        <v>6871</v>
      </c>
      <c r="M88" s="59">
        <v>18000</v>
      </c>
      <c r="N88" s="60">
        <v>848500</v>
      </c>
      <c r="O88" s="61">
        <v>0.65</v>
      </c>
      <c r="P88" s="197"/>
      <c r="Q88" s="197"/>
      <c r="R88" s="55" t="s">
        <v>667</v>
      </c>
      <c r="S88" s="55" t="s">
        <v>700</v>
      </c>
      <c r="T88" s="54">
        <f t="shared" si="3"/>
        <v>83</v>
      </c>
      <c r="U88" s="55" t="s">
        <v>181</v>
      </c>
      <c r="V88" s="23" t="s">
        <v>733</v>
      </c>
      <c r="W88" s="23" t="s">
        <v>733</v>
      </c>
      <c r="X88" s="63" t="s">
        <v>54</v>
      </c>
      <c r="Y88" s="63" t="s">
        <v>54</v>
      </c>
      <c r="Z88" s="23" t="s">
        <v>733</v>
      </c>
      <c r="AA88" s="23" t="s">
        <v>733</v>
      </c>
      <c r="AB88" s="23" t="s">
        <v>733</v>
      </c>
      <c r="AC88" s="63" t="s">
        <v>54</v>
      </c>
      <c r="AD88" s="63" t="s">
        <v>54</v>
      </c>
      <c r="AE88" s="23" t="s">
        <v>733</v>
      </c>
    </row>
    <row r="89" spans="2:31" s="49" customFormat="1" ht="25.5" customHeight="1">
      <c r="B89" s="54">
        <f t="shared" si="2"/>
        <v>84</v>
      </c>
      <c r="C89" s="55" t="s">
        <v>554</v>
      </c>
      <c r="D89" s="56" t="s">
        <v>49</v>
      </c>
      <c r="E89" s="57" t="s">
        <v>397</v>
      </c>
      <c r="F89" s="57" t="s">
        <v>398</v>
      </c>
      <c r="G89" s="58" t="s">
        <v>399</v>
      </c>
      <c r="H89" s="55" t="s">
        <v>400</v>
      </c>
      <c r="I89" s="55">
        <v>2015</v>
      </c>
      <c r="J89" s="55">
        <v>3</v>
      </c>
      <c r="K89" s="55">
        <v>110</v>
      </c>
      <c r="L89" s="55">
        <v>2999</v>
      </c>
      <c r="M89" s="59">
        <v>6500</v>
      </c>
      <c r="N89" s="60">
        <v>1123577.98</v>
      </c>
      <c r="O89" s="61">
        <v>0.65</v>
      </c>
      <c r="P89" s="197"/>
      <c r="Q89" s="197"/>
      <c r="R89" s="55" t="s">
        <v>712</v>
      </c>
      <c r="S89" s="55" t="s">
        <v>700</v>
      </c>
      <c r="T89" s="54">
        <f t="shared" si="3"/>
        <v>84</v>
      </c>
      <c r="U89" s="55" t="s">
        <v>554</v>
      </c>
      <c r="V89" s="23" t="s">
        <v>733</v>
      </c>
      <c r="W89" s="23" t="s">
        <v>733</v>
      </c>
      <c r="X89" s="63" t="s">
        <v>54</v>
      </c>
      <c r="Y89" s="63" t="s">
        <v>54</v>
      </c>
      <c r="Z89" s="23" t="s">
        <v>733</v>
      </c>
      <c r="AA89" s="23" t="s">
        <v>733</v>
      </c>
      <c r="AB89" s="23" t="s">
        <v>733</v>
      </c>
      <c r="AC89" s="63" t="s">
        <v>54</v>
      </c>
      <c r="AD89" s="63" t="s">
        <v>54</v>
      </c>
      <c r="AE89" s="23" t="s">
        <v>733</v>
      </c>
    </row>
    <row r="90" spans="2:31" s="49" customFormat="1" ht="25.15" customHeight="1">
      <c r="B90" s="54">
        <f t="shared" si="2"/>
        <v>85</v>
      </c>
      <c r="C90" s="55" t="s">
        <v>553</v>
      </c>
      <c r="D90" s="56" t="s">
        <v>49</v>
      </c>
      <c r="E90" s="57" t="s">
        <v>383</v>
      </c>
      <c r="F90" s="57" t="s">
        <v>394</v>
      </c>
      <c r="G90" s="58" t="s">
        <v>395</v>
      </c>
      <c r="H90" s="55" t="s">
        <v>396</v>
      </c>
      <c r="I90" s="55">
        <v>2016</v>
      </c>
      <c r="J90" s="55">
        <v>3</v>
      </c>
      <c r="K90" s="55">
        <v>200</v>
      </c>
      <c r="L90" s="55">
        <v>7698</v>
      </c>
      <c r="M90" s="59">
        <v>18000</v>
      </c>
      <c r="N90" s="60">
        <v>1389451.38</v>
      </c>
      <c r="O90" s="61">
        <v>0.65</v>
      </c>
      <c r="P90" s="197"/>
      <c r="Q90" s="197"/>
      <c r="R90" s="55" t="s">
        <v>712</v>
      </c>
      <c r="S90" s="55" t="s">
        <v>700</v>
      </c>
      <c r="T90" s="54">
        <f t="shared" si="3"/>
        <v>85</v>
      </c>
      <c r="U90" s="55" t="s">
        <v>553</v>
      </c>
      <c r="V90" s="23" t="s">
        <v>733</v>
      </c>
      <c r="W90" s="23" t="s">
        <v>733</v>
      </c>
      <c r="X90" s="63" t="s">
        <v>54</v>
      </c>
      <c r="Y90" s="63" t="s">
        <v>54</v>
      </c>
      <c r="Z90" s="23" t="s">
        <v>733</v>
      </c>
      <c r="AA90" s="23" t="s">
        <v>733</v>
      </c>
      <c r="AB90" s="23" t="s">
        <v>733</v>
      </c>
      <c r="AC90" s="63" t="s">
        <v>54</v>
      </c>
      <c r="AD90" s="63" t="s">
        <v>54</v>
      </c>
      <c r="AE90" s="23" t="s">
        <v>733</v>
      </c>
    </row>
    <row r="91" spans="2:31" s="49" customFormat="1" ht="25.5" customHeight="1">
      <c r="B91" s="54">
        <f t="shared" si="2"/>
        <v>86</v>
      </c>
      <c r="C91" s="55" t="s">
        <v>225</v>
      </c>
      <c r="D91" s="56" t="s">
        <v>49</v>
      </c>
      <c r="E91" s="57" t="s">
        <v>226</v>
      </c>
      <c r="F91" s="57" t="s">
        <v>227</v>
      </c>
      <c r="G91" s="58" t="s">
        <v>228</v>
      </c>
      <c r="H91" s="55">
        <v>72</v>
      </c>
      <c r="I91" s="55">
        <v>2006</v>
      </c>
      <c r="J91" s="55" t="s">
        <v>24</v>
      </c>
      <c r="K91" s="55" t="s">
        <v>24</v>
      </c>
      <c r="L91" s="55" t="s">
        <v>24</v>
      </c>
      <c r="M91" s="59">
        <v>1500</v>
      </c>
      <c r="N91" s="60">
        <v>21335</v>
      </c>
      <c r="O91" s="61">
        <v>0.5</v>
      </c>
      <c r="P91" s="197"/>
      <c r="Q91" s="197"/>
      <c r="R91" s="55" t="s">
        <v>712</v>
      </c>
      <c r="S91" s="55" t="s">
        <v>700</v>
      </c>
      <c r="T91" s="54">
        <f t="shared" si="3"/>
        <v>86</v>
      </c>
      <c r="U91" s="55" t="s">
        <v>225</v>
      </c>
      <c r="V91" s="23" t="s">
        <v>733</v>
      </c>
      <c r="W91" s="63" t="s">
        <v>54</v>
      </c>
      <c r="X91" s="63" t="s">
        <v>54</v>
      </c>
      <c r="Y91" s="63" t="s">
        <v>54</v>
      </c>
      <c r="Z91" s="23" t="s">
        <v>733</v>
      </c>
      <c r="AA91" s="23" t="s">
        <v>733</v>
      </c>
      <c r="AB91" s="63" t="s">
        <v>54</v>
      </c>
      <c r="AC91" s="63" t="s">
        <v>54</v>
      </c>
      <c r="AD91" s="63" t="s">
        <v>54</v>
      </c>
      <c r="AE91" s="23" t="s">
        <v>733</v>
      </c>
    </row>
    <row r="92" spans="2:31" s="49" customFormat="1" ht="25.5" customHeight="1">
      <c r="B92" s="54">
        <f t="shared" si="2"/>
        <v>87</v>
      </c>
      <c r="C92" s="55" t="s">
        <v>542</v>
      </c>
      <c r="D92" s="56" t="s">
        <v>49</v>
      </c>
      <c r="E92" s="57" t="s">
        <v>210</v>
      </c>
      <c r="F92" s="57" t="s">
        <v>211</v>
      </c>
      <c r="G92" s="58" t="s">
        <v>212</v>
      </c>
      <c r="H92" s="55" t="s">
        <v>213</v>
      </c>
      <c r="I92" s="55">
        <v>2006</v>
      </c>
      <c r="J92" s="55">
        <v>2</v>
      </c>
      <c r="K92" s="55">
        <v>316</v>
      </c>
      <c r="L92" s="55">
        <v>10308</v>
      </c>
      <c r="M92" s="59">
        <v>26000</v>
      </c>
      <c r="N92" s="60">
        <v>799600</v>
      </c>
      <c r="O92" s="61">
        <v>0.65</v>
      </c>
      <c r="P92" s="197"/>
      <c r="Q92" s="197"/>
      <c r="R92" s="55" t="s">
        <v>668</v>
      </c>
      <c r="S92" s="55" t="s">
        <v>700</v>
      </c>
      <c r="T92" s="54">
        <f t="shared" si="3"/>
        <v>87</v>
      </c>
      <c r="U92" s="55" t="s">
        <v>542</v>
      </c>
      <c r="V92" s="23" t="s">
        <v>733</v>
      </c>
      <c r="W92" s="23" t="s">
        <v>733</v>
      </c>
      <c r="X92" s="63" t="s">
        <v>54</v>
      </c>
      <c r="Y92" s="63" t="s">
        <v>54</v>
      </c>
      <c r="Z92" s="23" t="s">
        <v>733</v>
      </c>
      <c r="AA92" s="23" t="s">
        <v>733</v>
      </c>
      <c r="AB92" s="23" t="s">
        <v>733</v>
      </c>
      <c r="AC92" s="63" t="s">
        <v>54</v>
      </c>
      <c r="AD92" s="63" t="s">
        <v>54</v>
      </c>
      <c r="AE92" s="23" t="s">
        <v>733</v>
      </c>
    </row>
    <row r="93" spans="2:31" s="49" customFormat="1" ht="25.5" customHeight="1">
      <c r="B93" s="54">
        <f t="shared" si="2"/>
        <v>88</v>
      </c>
      <c r="C93" s="55" t="s">
        <v>555</v>
      </c>
      <c r="D93" s="56" t="s">
        <v>49</v>
      </c>
      <c r="E93" s="57" t="s">
        <v>283</v>
      </c>
      <c r="F93" s="57" t="s">
        <v>401</v>
      </c>
      <c r="G93" s="57" t="s">
        <v>402</v>
      </c>
      <c r="H93" s="55" t="s">
        <v>403</v>
      </c>
      <c r="I93" s="55">
        <v>2016</v>
      </c>
      <c r="J93" s="55">
        <v>2</v>
      </c>
      <c r="K93" s="55">
        <v>118</v>
      </c>
      <c r="L93" s="55">
        <v>4500</v>
      </c>
      <c r="M93" s="59">
        <v>11400</v>
      </c>
      <c r="N93" s="60">
        <v>1042800.27</v>
      </c>
      <c r="O93" s="61">
        <v>0.5</v>
      </c>
      <c r="P93" s="197"/>
      <c r="Q93" s="197"/>
      <c r="R93" s="55" t="s">
        <v>703</v>
      </c>
      <c r="S93" s="55" t="s">
        <v>703</v>
      </c>
      <c r="T93" s="54">
        <f t="shared" si="3"/>
        <v>88</v>
      </c>
      <c r="U93" s="55" t="s">
        <v>555</v>
      </c>
      <c r="V93" s="23" t="s">
        <v>733</v>
      </c>
      <c r="W93" s="23" t="s">
        <v>733</v>
      </c>
      <c r="X93" s="23" t="s">
        <v>733</v>
      </c>
      <c r="Y93" s="23" t="s">
        <v>733</v>
      </c>
      <c r="Z93" s="63" t="s">
        <v>54</v>
      </c>
      <c r="AA93" s="23" t="s">
        <v>733</v>
      </c>
      <c r="AB93" s="23" t="s">
        <v>733</v>
      </c>
      <c r="AC93" s="23" t="s">
        <v>733</v>
      </c>
      <c r="AD93" s="23" t="s">
        <v>733</v>
      </c>
      <c r="AE93" s="63" t="s">
        <v>54</v>
      </c>
    </row>
    <row r="94" spans="2:31" s="49" customFormat="1" ht="25.5" customHeight="1">
      <c r="B94" s="54">
        <f t="shared" si="2"/>
        <v>89</v>
      </c>
      <c r="C94" s="55" t="s">
        <v>48</v>
      </c>
      <c r="D94" s="56" t="s">
        <v>49</v>
      </c>
      <c r="E94" s="57" t="s">
        <v>50</v>
      </c>
      <c r="F94" s="57" t="s">
        <v>51</v>
      </c>
      <c r="G94" s="57" t="s">
        <v>52</v>
      </c>
      <c r="H94" s="58" t="s">
        <v>53</v>
      </c>
      <c r="I94" s="58">
        <v>2010</v>
      </c>
      <c r="J94" s="55">
        <v>3</v>
      </c>
      <c r="K94" s="58">
        <v>206</v>
      </c>
      <c r="L94" s="58">
        <v>6871</v>
      </c>
      <c r="M94" s="94">
        <v>18000</v>
      </c>
      <c r="N94" s="95">
        <v>1055688.2</v>
      </c>
      <c r="O94" s="61">
        <v>0.65</v>
      </c>
      <c r="P94" s="197"/>
      <c r="Q94" s="197"/>
      <c r="R94" s="55" t="s">
        <v>669</v>
      </c>
      <c r="S94" s="55" t="s">
        <v>700</v>
      </c>
      <c r="T94" s="54">
        <f t="shared" si="3"/>
        <v>89</v>
      </c>
      <c r="U94" s="55" t="s">
        <v>48</v>
      </c>
      <c r="V94" s="23" t="s">
        <v>733</v>
      </c>
      <c r="W94" s="23" t="s">
        <v>733</v>
      </c>
      <c r="X94" s="63" t="s">
        <v>54</v>
      </c>
      <c r="Y94" s="63" t="s">
        <v>54</v>
      </c>
      <c r="Z94" s="23" t="s">
        <v>733</v>
      </c>
      <c r="AA94" s="23" t="s">
        <v>733</v>
      </c>
      <c r="AB94" s="23" t="s">
        <v>733</v>
      </c>
      <c r="AC94" s="63" t="s">
        <v>54</v>
      </c>
      <c r="AD94" s="63" t="s">
        <v>54</v>
      </c>
      <c r="AE94" s="23" t="s">
        <v>733</v>
      </c>
    </row>
    <row r="95" spans="2:31" s="49" customFormat="1" ht="25.5" customHeight="1">
      <c r="B95" s="54">
        <f t="shared" si="2"/>
        <v>90</v>
      </c>
      <c r="C95" s="55" t="s">
        <v>146</v>
      </c>
      <c r="D95" s="56" t="s">
        <v>49</v>
      </c>
      <c r="E95" s="57" t="s">
        <v>147</v>
      </c>
      <c r="F95" s="57" t="s">
        <v>80</v>
      </c>
      <c r="G95" s="58" t="s">
        <v>148</v>
      </c>
      <c r="H95" s="55" t="s">
        <v>149</v>
      </c>
      <c r="I95" s="55">
        <v>2009</v>
      </c>
      <c r="J95" s="55">
        <v>3</v>
      </c>
      <c r="K95" s="55">
        <v>206</v>
      </c>
      <c r="L95" s="55">
        <v>6871</v>
      </c>
      <c r="M95" s="59">
        <v>18000</v>
      </c>
      <c r="N95" s="60">
        <v>1079807</v>
      </c>
      <c r="O95" s="61">
        <v>0.65</v>
      </c>
      <c r="P95" s="197"/>
      <c r="Q95" s="197"/>
      <c r="R95" s="55" t="s">
        <v>713</v>
      </c>
      <c r="S95" s="55" t="s">
        <v>700</v>
      </c>
      <c r="T95" s="54">
        <f t="shared" si="3"/>
        <v>90</v>
      </c>
      <c r="U95" s="55" t="s">
        <v>146</v>
      </c>
      <c r="V95" s="23" t="s">
        <v>733</v>
      </c>
      <c r="W95" s="23" t="s">
        <v>733</v>
      </c>
      <c r="X95" s="63" t="s">
        <v>54</v>
      </c>
      <c r="Y95" s="63" t="s">
        <v>54</v>
      </c>
      <c r="Z95" s="23" t="s">
        <v>733</v>
      </c>
      <c r="AA95" s="23" t="s">
        <v>733</v>
      </c>
      <c r="AB95" s="23" t="s">
        <v>733</v>
      </c>
      <c r="AC95" s="63" t="s">
        <v>54</v>
      </c>
      <c r="AD95" s="63" t="s">
        <v>54</v>
      </c>
      <c r="AE95" s="23" t="s">
        <v>733</v>
      </c>
    </row>
    <row r="96" spans="2:31" s="49" customFormat="1" ht="25.5" customHeight="1">
      <c r="B96" s="54">
        <f t="shared" si="2"/>
        <v>91</v>
      </c>
      <c r="C96" s="55" t="s">
        <v>603</v>
      </c>
      <c r="D96" s="96" t="s">
        <v>559</v>
      </c>
      <c r="E96" s="57" t="s">
        <v>50</v>
      </c>
      <c r="F96" s="57" t="s">
        <v>564</v>
      </c>
      <c r="G96" s="58" t="s">
        <v>604</v>
      </c>
      <c r="H96" s="55" t="s">
        <v>605</v>
      </c>
      <c r="I96" s="55">
        <v>2021</v>
      </c>
      <c r="J96" s="55">
        <v>2</v>
      </c>
      <c r="K96" s="55">
        <v>213</v>
      </c>
      <c r="L96" s="55">
        <v>6871</v>
      </c>
      <c r="M96" s="59">
        <v>18000</v>
      </c>
      <c r="N96" s="60">
        <v>1470660</v>
      </c>
      <c r="O96" s="74">
        <v>0.65</v>
      </c>
      <c r="P96" s="197"/>
      <c r="Q96" s="197"/>
      <c r="R96" s="58" t="s">
        <v>670</v>
      </c>
      <c r="S96" s="55" t="s">
        <v>670</v>
      </c>
      <c r="T96" s="54">
        <f t="shared" si="3"/>
        <v>91</v>
      </c>
      <c r="U96" s="55" t="s">
        <v>603</v>
      </c>
      <c r="V96" s="23" t="s">
        <v>733</v>
      </c>
      <c r="W96" s="23" t="s">
        <v>733</v>
      </c>
      <c r="X96" s="23" t="s">
        <v>733</v>
      </c>
      <c r="Y96" s="23" t="s">
        <v>733</v>
      </c>
      <c r="Z96" s="63" t="s">
        <v>54</v>
      </c>
      <c r="AA96" s="23" t="s">
        <v>733</v>
      </c>
      <c r="AB96" s="23" t="s">
        <v>733</v>
      </c>
      <c r="AC96" s="23" t="s">
        <v>733</v>
      </c>
      <c r="AD96" s="23" t="s">
        <v>733</v>
      </c>
      <c r="AE96" s="63" t="s">
        <v>54</v>
      </c>
    </row>
    <row r="97" spans="2:31" s="49" customFormat="1" ht="25.5" customHeight="1">
      <c r="B97" s="54">
        <f t="shared" si="2"/>
        <v>92</v>
      </c>
      <c r="C97" s="55" t="s">
        <v>94</v>
      </c>
      <c r="D97" s="56" t="s">
        <v>49</v>
      </c>
      <c r="E97" s="57" t="s">
        <v>50</v>
      </c>
      <c r="F97" s="57" t="s">
        <v>95</v>
      </c>
      <c r="G97" s="58" t="s">
        <v>96</v>
      </c>
      <c r="H97" s="55" t="s">
        <v>97</v>
      </c>
      <c r="I97" s="55">
        <v>2006</v>
      </c>
      <c r="J97" s="55">
        <v>3</v>
      </c>
      <c r="K97" s="55">
        <v>206</v>
      </c>
      <c r="L97" s="55">
        <v>6871</v>
      </c>
      <c r="M97" s="59">
        <v>17000</v>
      </c>
      <c r="N97" s="60">
        <v>949750</v>
      </c>
      <c r="O97" s="61">
        <v>0.65</v>
      </c>
      <c r="P97" s="197"/>
      <c r="Q97" s="197"/>
      <c r="R97" s="55" t="s">
        <v>713</v>
      </c>
      <c r="S97" s="55" t="s">
        <v>700</v>
      </c>
      <c r="T97" s="54">
        <f t="shared" si="3"/>
        <v>92</v>
      </c>
      <c r="U97" s="55" t="s">
        <v>94</v>
      </c>
      <c r="V97" s="23" t="s">
        <v>733</v>
      </c>
      <c r="W97" s="23" t="s">
        <v>733</v>
      </c>
      <c r="X97" s="63" t="s">
        <v>54</v>
      </c>
      <c r="Y97" s="63" t="s">
        <v>54</v>
      </c>
      <c r="Z97" s="23" t="s">
        <v>733</v>
      </c>
      <c r="AA97" s="23" t="s">
        <v>733</v>
      </c>
      <c r="AB97" s="23" t="s">
        <v>733</v>
      </c>
      <c r="AC97" s="63" t="s">
        <v>54</v>
      </c>
      <c r="AD97" s="63" t="s">
        <v>54</v>
      </c>
      <c r="AE97" s="23" t="s">
        <v>733</v>
      </c>
    </row>
    <row r="98" spans="2:31" s="49" customFormat="1" ht="25.5" customHeight="1">
      <c r="B98" s="54">
        <f t="shared" si="2"/>
        <v>93</v>
      </c>
      <c r="C98" s="55" t="s">
        <v>556</v>
      </c>
      <c r="D98" s="56" t="s">
        <v>49</v>
      </c>
      <c r="E98" s="57" t="s">
        <v>214</v>
      </c>
      <c r="F98" s="57" t="s">
        <v>215</v>
      </c>
      <c r="G98" s="58" t="s">
        <v>216</v>
      </c>
      <c r="H98" s="55" t="s">
        <v>217</v>
      </c>
      <c r="I98" s="55">
        <v>2011</v>
      </c>
      <c r="J98" s="55">
        <v>3</v>
      </c>
      <c r="K98" s="55">
        <v>160</v>
      </c>
      <c r="L98" s="55">
        <v>5880</v>
      </c>
      <c r="M98" s="59">
        <v>12000</v>
      </c>
      <c r="N98" s="60">
        <v>841007.86</v>
      </c>
      <c r="O98" s="61">
        <v>0.65</v>
      </c>
      <c r="P98" s="197"/>
      <c r="Q98" s="197"/>
      <c r="R98" s="55" t="s">
        <v>713</v>
      </c>
      <c r="S98" s="55" t="s">
        <v>700</v>
      </c>
      <c r="T98" s="54">
        <f t="shared" si="3"/>
        <v>93</v>
      </c>
      <c r="U98" s="55" t="s">
        <v>556</v>
      </c>
      <c r="V98" s="23" t="s">
        <v>733</v>
      </c>
      <c r="W98" s="23" t="s">
        <v>733</v>
      </c>
      <c r="X98" s="63" t="s">
        <v>54</v>
      </c>
      <c r="Y98" s="63" t="s">
        <v>54</v>
      </c>
      <c r="Z98" s="23" t="s">
        <v>733</v>
      </c>
      <c r="AA98" s="23" t="s">
        <v>733</v>
      </c>
      <c r="AB98" s="23" t="s">
        <v>733</v>
      </c>
      <c r="AC98" s="63" t="s">
        <v>54</v>
      </c>
      <c r="AD98" s="63" t="s">
        <v>54</v>
      </c>
      <c r="AE98" s="23" t="s">
        <v>733</v>
      </c>
    </row>
    <row r="99" spans="2:31" s="49" customFormat="1" ht="28.15" customHeight="1">
      <c r="B99" s="54">
        <f t="shared" si="2"/>
        <v>94</v>
      </c>
      <c r="C99" s="55" t="s">
        <v>606</v>
      </c>
      <c r="D99" s="96" t="s">
        <v>731</v>
      </c>
      <c r="E99" s="57" t="s">
        <v>607</v>
      </c>
      <c r="F99" s="57" t="s">
        <v>608</v>
      </c>
      <c r="G99" s="57" t="s">
        <v>609</v>
      </c>
      <c r="H99" s="55" t="s">
        <v>610</v>
      </c>
      <c r="I99" s="55">
        <v>2021</v>
      </c>
      <c r="J99" s="55">
        <v>3</v>
      </c>
      <c r="K99" s="55">
        <v>213</v>
      </c>
      <c r="L99" s="55">
        <v>6871</v>
      </c>
      <c r="M99" s="59">
        <v>18000</v>
      </c>
      <c r="N99" s="60">
        <v>1605000</v>
      </c>
      <c r="O99" s="74">
        <v>0.65</v>
      </c>
      <c r="P99" s="197"/>
      <c r="Q99" s="197"/>
      <c r="R99" s="58" t="s">
        <v>671</v>
      </c>
      <c r="S99" s="55" t="s">
        <v>671</v>
      </c>
      <c r="T99" s="54">
        <f t="shared" si="3"/>
        <v>94</v>
      </c>
      <c r="U99" s="55" t="s">
        <v>606</v>
      </c>
      <c r="V99" s="23" t="s">
        <v>733</v>
      </c>
      <c r="W99" s="23" t="s">
        <v>733</v>
      </c>
      <c r="X99" s="23" t="s">
        <v>733</v>
      </c>
      <c r="Y99" s="23" t="s">
        <v>733</v>
      </c>
      <c r="Z99" s="63" t="s">
        <v>54</v>
      </c>
      <c r="AA99" s="23" t="s">
        <v>733</v>
      </c>
      <c r="AB99" s="23" t="s">
        <v>733</v>
      </c>
      <c r="AC99" s="23" t="s">
        <v>733</v>
      </c>
      <c r="AD99" s="23" t="s">
        <v>733</v>
      </c>
      <c r="AE99" s="63" t="s">
        <v>54</v>
      </c>
    </row>
    <row r="100" spans="2:31" s="49" customFormat="1" ht="25.5" customHeight="1">
      <c r="B100" s="54">
        <f t="shared" si="2"/>
        <v>95</v>
      </c>
      <c r="C100" s="55" t="s">
        <v>404</v>
      </c>
      <c r="D100" s="56" t="s">
        <v>49</v>
      </c>
      <c r="E100" s="57" t="s">
        <v>83</v>
      </c>
      <c r="F100" s="57" t="s">
        <v>405</v>
      </c>
      <c r="G100" s="57" t="s">
        <v>406</v>
      </c>
      <c r="H100" s="55" t="s">
        <v>407</v>
      </c>
      <c r="I100" s="55">
        <v>2016</v>
      </c>
      <c r="J100" s="55">
        <v>3</v>
      </c>
      <c r="K100" s="55">
        <v>162</v>
      </c>
      <c r="L100" s="55">
        <v>6728</v>
      </c>
      <c r="M100" s="59">
        <v>11990</v>
      </c>
      <c r="N100" s="60">
        <v>693528.47</v>
      </c>
      <c r="O100" s="61">
        <v>0.65</v>
      </c>
      <c r="P100" s="197"/>
      <c r="Q100" s="197"/>
      <c r="R100" s="55" t="s">
        <v>714</v>
      </c>
      <c r="S100" s="55" t="s">
        <v>700</v>
      </c>
      <c r="T100" s="54">
        <f t="shared" si="3"/>
        <v>95</v>
      </c>
      <c r="U100" s="55" t="s">
        <v>404</v>
      </c>
      <c r="V100" s="23" t="s">
        <v>733</v>
      </c>
      <c r="W100" s="23" t="s">
        <v>733</v>
      </c>
      <c r="X100" s="63" t="s">
        <v>54</v>
      </c>
      <c r="Y100" s="63" t="s">
        <v>54</v>
      </c>
      <c r="Z100" s="23" t="s">
        <v>733</v>
      </c>
      <c r="AA100" s="23" t="s">
        <v>733</v>
      </c>
      <c r="AB100" s="23" t="s">
        <v>733</v>
      </c>
      <c r="AC100" s="63" t="s">
        <v>54</v>
      </c>
      <c r="AD100" s="63" t="s">
        <v>54</v>
      </c>
      <c r="AE100" s="23" t="s">
        <v>733</v>
      </c>
    </row>
    <row r="101" spans="2:31" s="49" customFormat="1" ht="25.15" customHeight="1">
      <c r="B101" s="54">
        <f t="shared" si="2"/>
        <v>96</v>
      </c>
      <c r="C101" s="55" t="s">
        <v>472</v>
      </c>
      <c r="D101" s="66" t="s">
        <v>49</v>
      </c>
      <c r="E101" s="69" t="s">
        <v>261</v>
      </c>
      <c r="F101" s="57" t="s">
        <v>459</v>
      </c>
      <c r="G101" s="58" t="s">
        <v>460</v>
      </c>
      <c r="H101" s="55" t="s">
        <v>461</v>
      </c>
      <c r="I101" s="55">
        <v>2004</v>
      </c>
      <c r="J101" s="55">
        <v>1</v>
      </c>
      <c r="K101" s="55">
        <v>2</v>
      </c>
      <c r="L101" s="55">
        <v>49</v>
      </c>
      <c r="M101" s="59">
        <v>240</v>
      </c>
      <c r="N101" s="60">
        <v>9981.39</v>
      </c>
      <c r="O101" s="61">
        <v>0.5</v>
      </c>
      <c r="P101" s="197"/>
      <c r="Q101" s="197"/>
      <c r="R101" s="55" t="s">
        <v>713</v>
      </c>
      <c r="S101" s="55" t="s">
        <v>700</v>
      </c>
      <c r="T101" s="54">
        <f t="shared" si="3"/>
        <v>96</v>
      </c>
      <c r="U101" s="55" t="s">
        <v>472</v>
      </c>
      <c r="V101" s="23" t="s">
        <v>733</v>
      </c>
      <c r="W101" s="23" t="s">
        <v>733</v>
      </c>
      <c r="X101" s="63" t="s">
        <v>54</v>
      </c>
      <c r="Y101" s="63" t="s">
        <v>54</v>
      </c>
      <c r="Z101" s="23" t="s">
        <v>733</v>
      </c>
      <c r="AA101" s="23" t="s">
        <v>733</v>
      </c>
      <c r="AB101" s="23" t="s">
        <v>733</v>
      </c>
      <c r="AC101" s="63" t="s">
        <v>54</v>
      </c>
      <c r="AD101" s="63" t="s">
        <v>54</v>
      </c>
      <c r="AE101" s="23" t="s">
        <v>733</v>
      </c>
    </row>
    <row r="102" spans="2:31" s="49" customFormat="1" ht="25.15" customHeight="1">
      <c r="B102" s="54">
        <f t="shared" si="2"/>
        <v>97</v>
      </c>
      <c r="C102" s="55" t="s">
        <v>525</v>
      </c>
      <c r="D102" s="56" t="s">
        <v>49</v>
      </c>
      <c r="E102" s="57" t="s">
        <v>218</v>
      </c>
      <c r="F102" s="57" t="s">
        <v>222</v>
      </c>
      <c r="G102" s="58" t="s">
        <v>223</v>
      </c>
      <c r="H102" s="55">
        <v>5302</v>
      </c>
      <c r="I102" s="55">
        <v>2006</v>
      </c>
      <c r="J102" s="55">
        <v>1</v>
      </c>
      <c r="K102" s="55">
        <v>22</v>
      </c>
      <c r="L102" s="55">
        <v>1248</v>
      </c>
      <c r="M102" s="59" t="s">
        <v>24</v>
      </c>
      <c r="N102" s="60">
        <v>73540</v>
      </c>
      <c r="O102" s="61">
        <v>0.5</v>
      </c>
      <c r="P102" s="197"/>
      <c r="Q102" s="197"/>
      <c r="R102" s="55" t="s">
        <v>713</v>
      </c>
      <c r="S102" s="55" t="s">
        <v>700</v>
      </c>
      <c r="T102" s="54">
        <f t="shared" si="3"/>
        <v>97</v>
      </c>
      <c r="U102" s="55" t="s">
        <v>525</v>
      </c>
      <c r="V102" s="23" t="s">
        <v>733</v>
      </c>
      <c r="W102" s="23" t="s">
        <v>733</v>
      </c>
      <c r="X102" s="63" t="s">
        <v>54</v>
      </c>
      <c r="Y102" s="63" t="s">
        <v>54</v>
      </c>
      <c r="Z102" s="23" t="s">
        <v>733</v>
      </c>
      <c r="AA102" s="23" t="s">
        <v>733</v>
      </c>
      <c r="AB102" s="23" t="s">
        <v>733</v>
      </c>
      <c r="AC102" s="63" t="s">
        <v>54</v>
      </c>
      <c r="AD102" s="63" t="s">
        <v>54</v>
      </c>
      <c r="AE102" s="23" t="s">
        <v>733</v>
      </c>
    </row>
    <row r="103" spans="2:31" ht="30" customHeight="1">
      <c r="B103" s="54">
        <f t="shared" si="2"/>
        <v>98</v>
      </c>
      <c r="C103" s="55" t="s">
        <v>611</v>
      </c>
      <c r="D103" s="56" t="s">
        <v>49</v>
      </c>
      <c r="E103" s="57" t="s">
        <v>139</v>
      </c>
      <c r="F103" s="57" t="s">
        <v>612</v>
      </c>
      <c r="G103" s="58" t="s">
        <v>613</v>
      </c>
      <c r="H103" s="55" t="s">
        <v>614</v>
      </c>
      <c r="I103" s="55">
        <v>2021</v>
      </c>
      <c r="J103" s="55">
        <v>2</v>
      </c>
      <c r="K103" s="55">
        <v>316</v>
      </c>
      <c r="L103" s="55">
        <v>12419</v>
      </c>
      <c r="M103" s="59">
        <v>26000</v>
      </c>
      <c r="N103" s="60">
        <v>1428800</v>
      </c>
      <c r="O103" s="74">
        <v>0.65</v>
      </c>
      <c r="P103" s="197"/>
      <c r="Q103" s="197"/>
      <c r="R103" s="58" t="s">
        <v>672</v>
      </c>
      <c r="S103" s="55" t="s">
        <v>672</v>
      </c>
      <c r="T103" s="54">
        <f t="shared" si="3"/>
        <v>98</v>
      </c>
      <c r="U103" s="55" t="s">
        <v>611</v>
      </c>
      <c r="V103" s="23" t="s">
        <v>733</v>
      </c>
      <c r="W103" s="23" t="s">
        <v>733</v>
      </c>
      <c r="X103" s="23" t="s">
        <v>733</v>
      </c>
      <c r="Y103" s="63" t="s">
        <v>54</v>
      </c>
      <c r="Z103" s="63" t="s">
        <v>54</v>
      </c>
      <c r="AA103" s="23" t="s">
        <v>733</v>
      </c>
      <c r="AB103" s="23" t="s">
        <v>733</v>
      </c>
      <c r="AC103" s="23" t="s">
        <v>733</v>
      </c>
      <c r="AD103" s="63" t="s">
        <v>54</v>
      </c>
      <c r="AE103" s="63" t="s">
        <v>54</v>
      </c>
    </row>
    <row r="104" spans="2:31" s="49" customFormat="1" ht="25.5" customHeight="1">
      <c r="B104" s="54">
        <f t="shared" si="2"/>
        <v>99</v>
      </c>
      <c r="C104" s="55" t="s">
        <v>206</v>
      </c>
      <c r="D104" s="56" t="s">
        <v>49</v>
      </c>
      <c r="E104" s="57" t="s">
        <v>83</v>
      </c>
      <c r="F104" s="57" t="s">
        <v>207</v>
      </c>
      <c r="G104" s="58" t="s">
        <v>208</v>
      </c>
      <c r="H104" s="55" t="s">
        <v>209</v>
      </c>
      <c r="I104" s="55">
        <v>2005</v>
      </c>
      <c r="J104" s="55">
        <v>3</v>
      </c>
      <c r="K104" s="55">
        <v>324</v>
      </c>
      <c r="L104" s="55">
        <v>12880</v>
      </c>
      <c r="M104" s="59">
        <v>26000</v>
      </c>
      <c r="N104" s="60">
        <v>990600</v>
      </c>
      <c r="O104" s="61">
        <v>0.65</v>
      </c>
      <c r="P104" s="197"/>
      <c r="Q104" s="197"/>
      <c r="R104" s="55" t="s">
        <v>673</v>
      </c>
      <c r="S104" s="55" t="s">
        <v>700</v>
      </c>
      <c r="T104" s="54">
        <f t="shared" si="3"/>
        <v>99</v>
      </c>
      <c r="U104" s="55" t="s">
        <v>206</v>
      </c>
      <c r="V104" s="23" t="s">
        <v>733</v>
      </c>
      <c r="W104" s="23" t="s">
        <v>733</v>
      </c>
      <c r="X104" s="63" t="s">
        <v>54</v>
      </c>
      <c r="Y104" s="63" t="s">
        <v>54</v>
      </c>
      <c r="Z104" s="23" t="s">
        <v>733</v>
      </c>
      <c r="AA104" s="23" t="s">
        <v>733</v>
      </c>
      <c r="AB104" s="23" t="s">
        <v>733</v>
      </c>
      <c r="AC104" s="63" t="s">
        <v>54</v>
      </c>
      <c r="AD104" s="63" t="s">
        <v>54</v>
      </c>
      <c r="AE104" s="23" t="s">
        <v>733</v>
      </c>
    </row>
    <row r="105" spans="2:31" s="49" customFormat="1" ht="25.5" customHeight="1">
      <c r="B105" s="54">
        <f t="shared" si="2"/>
        <v>100</v>
      </c>
      <c r="C105" s="55" t="s">
        <v>308</v>
      </c>
      <c r="D105" s="56" t="s">
        <v>49</v>
      </c>
      <c r="E105" s="57" t="s">
        <v>83</v>
      </c>
      <c r="F105" s="57" t="s">
        <v>297</v>
      </c>
      <c r="G105" s="58" t="s">
        <v>304</v>
      </c>
      <c r="H105" s="55" t="s">
        <v>309</v>
      </c>
      <c r="I105" s="55">
        <v>2012</v>
      </c>
      <c r="J105" s="55">
        <v>2</v>
      </c>
      <c r="K105" s="55">
        <v>63</v>
      </c>
      <c r="L105" s="55">
        <v>1197</v>
      </c>
      <c r="M105" s="59">
        <v>1843</v>
      </c>
      <c r="N105" s="60">
        <v>69750</v>
      </c>
      <c r="O105" s="61">
        <v>0.65</v>
      </c>
      <c r="P105" s="197"/>
      <c r="Q105" s="197"/>
      <c r="R105" s="55" t="s">
        <v>674</v>
      </c>
      <c r="S105" s="55" t="s">
        <v>700</v>
      </c>
      <c r="T105" s="54">
        <f t="shared" si="3"/>
        <v>100</v>
      </c>
      <c r="U105" s="55" t="s">
        <v>308</v>
      </c>
      <c r="V105" s="23" t="s">
        <v>733</v>
      </c>
      <c r="W105" s="23" t="s">
        <v>733</v>
      </c>
      <c r="X105" s="63" t="s">
        <v>54</v>
      </c>
      <c r="Y105" s="63" t="s">
        <v>54</v>
      </c>
      <c r="Z105" s="23" t="s">
        <v>733</v>
      </c>
      <c r="AA105" s="23" t="s">
        <v>733</v>
      </c>
      <c r="AB105" s="23" t="s">
        <v>733</v>
      </c>
      <c r="AC105" s="63" t="s">
        <v>54</v>
      </c>
      <c r="AD105" s="63" t="s">
        <v>54</v>
      </c>
      <c r="AE105" s="23" t="s">
        <v>733</v>
      </c>
    </row>
    <row r="106" spans="2:31" s="49" customFormat="1" ht="25.15" customHeight="1">
      <c r="B106" s="54">
        <f t="shared" si="2"/>
        <v>101</v>
      </c>
      <c r="C106" s="55" t="s">
        <v>431</v>
      </c>
      <c r="D106" s="56" t="s">
        <v>49</v>
      </c>
      <c r="E106" s="57" t="s">
        <v>56</v>
      </c>
      <c r="F106" s="57" t="s">
        <v>95</v>
      </c>
      <c r="G106" s="57" t="s">
        <v>432</v>
      </c>
      <c r="H106" s="55" t="s">
        <v>433</v>
      </c>
      <c r="I106" s="55">
        <v>2012</v>
      </c>
      <c r="J106" s="55">
        <v>3</v>
      </c>
      <c r="K106" s="55">
        <v>265</v>
      </c>
      <c r="L106" s="55">
        <v>10518</v>
      </c>
      <c r="M106" s="59">
        <v>26000</v>
      </c>
      <c r="N106" s="60">
        <v>1442655</v>
      </c>
      <c r="O106" s="61">
        <v>0.65</v>
      </c>
      <c r="P106" s="197"/>
      <c r="Q106" s="197"/>
      <c r="R106" s="55" t="s">
        <v>675</v>
      </c>
      <c r="S106" s="55" t="s">
        <v>700</v>
      </c>
      <c r="T106" s="54">
        <f t="shared" si="3"/>
        <v>101</v>
      </c>
      <c r="U106" s="55" t="s">
        <v>431</v>
      </c>
      <c r="V106" s="23" t="s">
        <v>733</v>
      </c>
      <c r="W106" s="23" t="s">
        <v>733</v>
      </c>
      <c r="X106" s="63" t="s">
        <v>54</v>
      </c>
      <c r="Y106" s="63" t="s">
        <v>54</v>
      </c>
      <c r="Z106" s="23" t="s">
        <v>733</v>
      </c>
      <c r="AA106" s="23" t="s">
        <v>733</v>
      </c>
      <c r="AB106" s="23" t="s">
        <v>733</v>
      </c>
      <c r="AC106" s="63" t="s">
        <v>54</v>
      </c>
      <c r="AD106" s="63" t="s">
        <v>54</v>
      </c>
      <c r="AE106" s="23" t="s">
        <v>733</v>
      </c>
    </row>
    <row r="107" spans="2:31" s="49" customFormat="1" ht="25.5" customHeight="1">
      <c r="B107" s="54">
        <f t="shared" si="2"/>
        <v>102</v>
      </c>
      <c r="C107" s="55" t="s">
        <v>289</v>
      </c>
      <c r="D107" s="56" t="s">
        <v>49</v>
      </c>
      <c r="E107" s="57" t="s">
        <v>290</v>
      </c>
      <c r="F107" s="57" t="s">
        <v>286</v>
      </c>
      <c r="G107" s="58" t="s">
        <v>291</v>
      </c>
      <c r="H107" s="55" t="s">
        <v>292</v>
      </c>
      <c r="I107" s="55">
        <v>2002</v>
      </c>
      <c r="J107" s="55">
        <v>5</v>
      </c>
      <c r="K107" s="55">
        <v>74</v>
      </c>
      <c r="L107" s="55">
        <v>1998</v>
      </c>
      <c r="M107" s="59">
        <v>1735</v>
      </c>
      <c r="N107" s="60">
        <v>98432.38</v>
      </c>
      <c r="O107" s="61">
        <v>0.5</v>
      </c>
      <c r="P107" s="197"/>
      <c r="Q107" s="197"/>
      <c r="R107" s="55" t="s">
        <v>676</v>
      </c>
      <c r="S107" s="55" t="s">
        <v>700</v>
      </c>
      <c r="T107" s="54">
        <f t="shared" si="3"/>
        <v>102</v>
      </c>
      <c r="U107" s="55" t="s">
        <v>289</v>
      </c>
      <c r="V107" s="23" t="s">
        <v>733</v>
      </c>
      <c r="W107" s="23" t="s">
        <v>733</v>
      </c>
      <c r="X107" s="63" t="s">
        <v>54</v>
      </c>
      <c r="Y107" s="63" t="s">
        <v>54</v>
      </c>
      <c r="Z107" s="23" t="s">
        <v>733</v>
      </c>
      <c r="AA107" s="23" t="s">
        <v>733</v>
      </c>
      <c r="AB107" s="23" t="s">
        <v>733</v>
      </c>
      <c r="AC107" s="63" t="s">
        <v>54</v>
      </c>
      <c r="AD107" s="63" t="s">
        <v>54</v>
      </c>
      <c r="AE107" s="23" t="s">
        <v>733</v>
      </c>
    </row>
    <row r="108" spans="2:31" s="49" customFormat="1" ht="25.5" customHeight="1">
      <c r="B108" s="54">
        <f t="shared" si="2"/>
        <v>103</v>
      </c>
      <c r="C108" s="55" t="s">
        <v>126</v>
      </c>
      <c r="D108" s="56" t="s">
        <v>49</v>
      </c>
      <c r="E108" s="57" t="s">
        <v>50</v>
      </c>
      <c r="F108" s="57" t="s">
        <v>127</v>
      </c>
      <c r="G108" s="58" t="s">
        <v>128</v>
      </c>
      <c r="H108" s="55" t="s">
        <v>129</v>
      </c>
      <c r="I108" s="55">
        <v>2008</v>
      </c>
      <c r="J108" s="55">
        <v>3</v>
      </c>
      <c r="K108" s="55">
        <v>107</v>
      </c>
      <c r="L108" s="55">
        <v>2977</v>
      </c>
      <c r="M108" s="59">
        <v>7490</v>
      </c>
      <c r="N108" s="60">
        <v>545000</v>
      </c>
      <c r="O108" s="61">
        <v>0.65</v>
      </c>
      <c r="P108" s="197"/>
      <c r="Q108" s="197"/>
      <c r="R108" s="55" t="s">
        <v>677</v>
      </c>
      <c r="S108" s="55" t="s">
        <v>700</v>
      </c>
      <c r="T108" s="54">
        <f t="shared" si="3"/>
        <v>103</v>
      </c>
      <c r="U108" s="55" t="s">
        <v>126</v>
      </c>
      <c r="V108" s="23" t="s">
        <v>733</v>
      </c>
      <c r="W108" s="23" t="s">
        <v>733</v>
      </c>
      <c r="X108" s="63" t="s">
        <v>54</v>
      </c>
      <c r="Y108" s="63" t="s">
        <v>54</v>
      </c>
      <c r="Z108" s="23" t="s">
        <v>733</v>
      </c>
      <c r="AA108" s="23" t="s">
        <v>733</v>
      </c>
      <c r="AB108" s="23" t="s">
        <v>733</v>
      </c>
      <c r="AC108" s="63" t="s">
        <v>54</v>
      </c>
      <c r="AD108" s="63" t="s">
        <v>54</v>
      </c>
      <c r="AE108" s="23" t="s">
        <v>733</v>
      </c>
    </row>
    <row r="109" spans="2:31" s="49" customFormat="1" ht="25.5" customHeight="1">
      <c r="B109" s="54">
        <f t="shared" si="2"/>
        <v>104</v>
      </c>
      <c r="C109" s="55" t="s">
        <v>138</v>
      </c>
      <c r="D109" s="56" t="s">
        <v>49</v>
      </c>
      <c r="E109" s="57" t="s">
        <v>139</v>
      </c>
      <c r="F109" s="57" t="s">
        <v>140</v>
      </c>
      <c r="G109" s="58" t="s">
        <v>141</v>
      </c>
      <c r="H109" s="55" t="s">
        <v>142</v>
      </c>
      <c r="I109" s="55">
        <v>2012</v>
      </c>
      <c r="J109" s="55">
        <v>3</v>
      </c>
      <c r="K109" s="55">
        <v>110</v>
      </c>
      <c r="L109" s="55">
        <v>2998</v>
      </c>
      <c r="M109" s="59">
        <v>7500</v>
      </c>
      <c r="N109" s="60">
        <v>313222.32</v>
      </c>
      <c r="O109" s="61">
        <v>0.65</v>
      </c>
      <c r="P109" s="197"/>
      <c r="Q109" s="197"/>
      <c r="R109" s="64" t="s">
        <v>677</v>
      </c>
      <c r="S109" s="55" t="s">
        <v>700</v>
      </c>
      <c r="T109" s="54">
        <f t="shared" si="3"/>
        <v>104</v>
      </c>
      <c r="U109" s="55" t="s">
        <v>138</v>
      </c>
      <c r="V109" s="23" t="s">
        <v>733</v>
      </c>
      <c r="W109" s="23" t="s">
        <v>733</v>
      </c>
      <c r="X109" s="63" t="s">
        <v>54</v>
      </c>
      <c r="Y109" s="63" t="s">
        <v>54</v>
      </c>
      <c r="Z109" s="23" t="s">
        <v>733</v>
      </c>
      <c r="AA109" s="23" t="s">
        <v>733</v>
      </c>
      <c r="AB109" s="23" t="s">
        <v>733</v>
      </c>
      <c r="AC109" s="63" t="s">
        <v>54</v>
      </c>
      <c r="AD109" s="63" t="s">
        <v>54</v>
      </c>
      <c r="AE109" s="23" t="s">
        <v>733</v>
      </c>
    </row>
    <row r="110" spans="2:31" s="49" customFormat="1" ht="25.15" customHeight="1">
      <c r="B110" s="54">
        <f t="shared" si="2"/>
        <v>105</v>
      </c>
      <c r="C110" s="55" t="s">
        <v>102</v>
      </c>
      <c r="D110" s="56" t="s">
        <v>49</v>
      </c>
      <c r="E110" s="57" t="s">
        <v>50</v>
      </c>
      <c r="F110" s="57" t="s">
        <v>80</v>
      </c>
      <c r="G110" s="58" t="s">
        <v>103</v>
      </c>
      <c r="H110" s="55" t="s">
        <v>104</v>
      </c>
      <c r="I110" s="55">
        <v>2007</v>
      </c>
      <c r="J110" s="55">
        <v>3</v>
      </c>
      <c r="K110" s="55">
        <v>151</v>
      </c>
      <c r="L110" s="55">
        <v>4580</v>
      </c>
      <c r="M110" s="59">
        <v>12000</v>
      </c>
      <c r="N110" s="60">
        <v>720000</v>
      </c>
      <c r="O110" s="61">
        <v>0.65</v>
      </c>
      <c r="P110" s="197"/>
      <c r="Q110" s="197"/>
      <c r="R110" s="55" t="s">
        <v>678</v>
      </c>
      <c r="S110" s="55" t="s">
        <v>700</v>
      </c>
      <c r="T110" s="54">
        <f t="shared" si="3"/>
        <v>105</v>
      </c>
      <c r="U110" s="55" t="s">
        <v>102</v>
      </c>
      <c r="V110" s="23" t="s">
        <v>733</v>
      </c>
      <c r="W110" s="23" t="s">
        <v>733</v>
      </c>
      <c r="X110" s="63" t="s">
        <v>54</v>
      </c>
      <c r="Y110" s="63" t="s">
        <v>54</v>
      </c>
      <c r="Z110" s="23" t="s">
        <v>733</v>
      </c>
      <c r="AA110" s="23" t="s">
        <v>733</v>
      </c>
      <c r="AB110" s="23" t="s">
        <v>733</v>
      </c>
      <c r="AC110" s="63" t="s">
        <v>54</v>
      </c>
      <c r="AD110" s="63" t="s">
        <v>54</v>
      </c>
      <c r="AE110" s="23" t="s">
        <v>733</v>
      </c>
    </row>
    <row r="111" spans="2:31" s="49" customFormat="1" ht="25.5" customHeight="1">
      <c r="B111" s="54">
        <f t="shared" si="2"/>
        <v>106</v>
      </c>
      <c r="C111" s="55" t="s">
        <v>323</v>
      </c>
      <c r="D111" s="56" t="s">
        <v>49</v>
      </c>
      <c r="E111" s="57" t="s">
        <v>50</v>
      </c>
      <c r="F111" s="57" t="s">
        <v>324</v>
      </c>
      <c r="G111" s="58" t="s">
        <v>325</v>
      </c>
      <c r="H111" s="55" t="s">
        <v>326</v>
      </c>
      <c r="I111" s="55">
        <v>2010</v>
      </c>
      <c r="J111" s="55">
        <v>3</v>
      </c>
      <c r="K111" s="55">
        <v>235</v>
      </c>
      <c r="L111" s="55">
        <v>11946</v>
      </c>
      <c r="M111" s="59">
        <v>26000</v>
      </c>
      <c r="N111" s="60">
        <v>1407694.71</v>
      </c>
      <c r="O111" s="61">
        <v>0.65</v>
      </c>
      <c r="P111" s="197"/>
      <c r="Q111" s="197"/>
      <c r="R111" s="55" t="s">
        <v>679</v>
      </c>
      <c r="S111" s="55" t="s">
        <v>700</v>
      </c>
      <c r="T111" s="54">
        <f t="shared" si="3"/>
        <v>106</v>
      </c>
      <c r="U111" s="55" t="s">
        <v>323</v>
      </c>
      <c r="V111" s="23" t="s">
        <v>733</v>
      </c>
      <c r="W111" s="23" t="s">
        <v>733</v>
      </c>
      <c r="X111" s="63" t="s">
        <v>54</v>
      </c>
      <c r="Y111" s="63" t="s">
        <v>54</v>
      </c>
      <c r="Z111" s="23" t="s">
        <v>733</v>
      </c>
      <c r="AA111" s="23" t="s">
        <v>733</v>
      </c>
      <c r="AB111" s="23" t="s">
        <v>733</v>
      </c>
      <c r="AC111" s="63" t="s">
        <v>54</v>
      </c>
      <c r="AD111" s="63" t="s">
        <v>54</v>
      </c>
      <c r="AE111" s="23" t="s">
        <v>733</v>
      </c>
    </row>
    <row r="112" spans="2:31" s="49" customFormat="1" ht="25.5" customHeight="1">
      <c r="B112" s="54">
        <f t="shared" si="2"/>
        <v>107</v>
      </c>
      <c r="C112" s="55" t="s">
        <v>224</v>
      </c>
      <c r="D112" s="56" t="s">
        <v>49</v>
      </c>
      <c r="E112" s="57" t="s">
        <v>218</v>
      </c>
      <c r="F112" s="57" t="s">
        <v>222</v>
      </c>
      <c r="G112" s="58" t="s">
        <v>223</v>
      </c>
      <c r="H112" s="55">
        <v>5300</v>
      </c>
      <c r="I112" s="55">
        <v>2006</v>
      </c>
      <c r="J112" s="55">
        <v>1</v>
      </c>
      <c r="K112" s="55">
        <v>22</v>
      </c>
      <c r="L112" s="55">
        <v>1248</v>
      </c>
      <c r="M112" s="59" t="s">
        <v>24</v>
      </c>
      <c r="N112" s="60">
        <v>73540</v>
      </c>
      <c r="O112" s="61">
        <v>0.5</v>
      </c>
      <c r="P112" s="197"/>
      <c r="Q112" s="197"/>
      <c r="R112" s="55" t="s">
        <v>713</v>
      </c>
      <c r="S112" s="55" t="s">
        <v>700</v>
      </c>
      <c r="T112" s="54">
        <f t="shared" si="3"/>
        <v>107</v>
      </c>
      <c r="U112" s="55" t="s">
        <v>224</v>
      </c>
      <c r="V112" s="23" t="s">
        <v>733</v>
      </c>
      <c r="W112" s="23" t="s">
        <v>733</v>
      </c>
      <c r="X112" s="63" t="s">
        <v>54</v>
      </c>
      <c r="Y112" s="63" t="s">
        <v>54</v>
      </c>
      <c r="Z112" s="23" t="s">
        <v>733</v>
      </c>
      <c r="AA112" s="23" t="s">
        <v>733</v>
      </c>
      <c r="AB112" s="23" t="s">
        <v>733</v>
      </c>
      <c r="AC112" s="63" t="s">
        <v>54</v>
      </c>
      <c r="AD112" s="63" t="s">
        <v>54</v>
      </c>
      <c r="AE112" s="23" t="s">
        <v>733</v>
      </c>
    </row>
    <row r="113" spans="2:31" s="49" customFormat="1" ht="25.5" customHeight="1">
      <c r="B113" s="54">
        <f t="shared" si="2"/>
        <v>108</v>
      </c>
      <c r="C113" s="68" t="s">
        <v>473</v>
      </c>
      <c r="D113" s="65" t="s">
        <v>49</v>
      </c>
      <c r="E113" s="69" t="s">
        <v>465</v>
      </c>
      <c r="F113" s="69" t="s">
        <v>466</v>
      </c>
      <c r="G113" s="55" t="s">
        <v>467</v>
      </c>
      <c r="H113" s="68" t="s">
        <v>474</v>
      </c>
      <c r="I113" s="68">
        <v>2019</v>
      </c>
      <c r="J113" s="55">
        <v>2</v>
      </c>
      <c r="K113" s="70">
        <v>62</v>
      </c>
      <c r="L113" s="70">
        <v>2970</v>
      </c>
      <c r="M113" s="79" t="s">
        <v>24</v>
      </c>
      <c r="N113" s="60">
        <v>1035721</v>
      </c>
      <c r="O113" s="72">
        <v>0.5</v>
      </c>
      <c r="P113" s="197"/>
      <c r="Q113" s="197"/>
      <c r="R113" s="55" t="s">
        <v>716</v>
      </c>
      <c r="S113" s="55" t="s">
        <v>700</v>
      </c>
      <c r="T113" s="54">
        <f t="shared" si="3"/>
        <v>108</v>
      </c>
      <c r="U113" s="68" t="s">
        <v>473</v>
      </c>
      <c r="V113" s="23" t="s">
        <v>733</v>
      </c>
      <c r="W113" s="23" t="s">
        <v>733</v>
      </c>
      <c r="X113" s="63" t="s">
        <v>54</v>
      </c>
      <c r="Y113" s="63" t="s">
        <v>54</v>
      </c>
      <c r="Z113" s="23" t="s">
        <v>733</v>
      </c>
      <c r="AA113" s="23" t="s">
        <v>733</v>
      </c>
      <c r="AB113" s="23" t="s">
        <v>733</v>
      </c>
      <c r="AC113" s="63" t="s">
        <v>54</v>
      </c>
      <c r="AD113" s="63" t="s">
        <v>54</v>
      </c>
      <c r="AE113" s="23" t="s">
        <v>733</v>
      </c>
    </row>
    <row r="114" spans="2:31" s="49" customFormat="1" ht="31.15" customHeight="1">
      <c r="B114" s="54">
        <f t="shared" si="2"/>
        <v>109</v>
      </c>
      <c r="C114" s="55" t="s">
        <v>408</v>
      </c>
      <c r="D114" s="56" t="s">
        <v>49</v>
      </c>
      <c r="E114" s="57" t="s">
        <v>410</v>
      </c>
      <c r="F114" s="57" t="s">
        <v>411</v>
      </c>
      <c r="G114" s="57" t="s">
        <v>412</v>
      </c>
      <c r="H114" s="55" t="s">
        <v>413</v>
      </c>
      <c r="I114" s="55">
        <v>2016</v>
      </c>
      <c r="J114" s="55">
        <v>2</v>
      </c>
      <c r="K114" s="55">
        <v>158</v>
      </c>
      <c r="L114" s="55">
        <v>5132</v>
      </c>
      <c r="M114" s="59">
        <v>10000</v>
      </c>
      <c r="N114" s="60">
        <v>645647.31999999995</v>
      </c>
      <c r="O114" s="61">
        <v>0.65</v>
      </c>
      <c r="P114" s="197"/>
      <c r="Q114" s="197"/>
      <c r="R114" s="55" t="s">
        <v>680</v>
      </c>
      <c r="S114" s="55" t="s">
        <v>700</v>
      </c>
      <c r="T114" s="54">
        <f t="shared" si="3"/>
        <v>109</v>
      </c>
      <c r="U114" s="55" t="s">
        <v>408</v>
      </c>
      <c r="V114" s="23" t="s">
        <v>733</v>
      </c>
      <c r="W114" s="23" t="s">
        <v>733</v>
      </c>
      <c r="X114" s="63" t="s">
        <v>54</v>
      </c>
      <c r="Y114" s="63" t="s">
        <v>54</v>
      </c>
      <c r="Z114" s="23" t="s">
        <v>733</v>
      </c>
      <c r="AA114" s="23" t="s">
        <v>733</v>
      </c>
      <c r="AB114" s="23" t="s">
        <v>733</v>
      </c>
      <c r="AC114" s="63" t="s">
        <v>54</v>
      </c>
      <c r="AD114" s="63" t="s">
        <v>54</v>
      </c>
      <c r="AE114" s="23" t="s">
        <v>733</v>
      </c>
    </row>
    <row r="115" spans="2:31" s="49" customFormat="1" ht="25.5" customHeight="1">
      <c r="B115" s="77">
        <v>110</v>
      </c>
      <c r="C115" s="97" t="s">
        <v>275</v>
      </c>
      <c r="D115" s="98" t="s">
        <v>49</v>
      </c>
      <c r="E115" s="57" t="s">
        <v>276</v>
      </c>
      <c r="F115" s="57" t="s">
        <v>277</v>
      </c>
      <c r="G115" s="58" t="s">
        <v>278</v>
      </c>
      <c r="H115" s="97" t="s">
        <v>279</v>
      </c>
      <c r="I115" s="55">
        <v>2006</v>
      </c>
      <c r="J115" s="97">
        <v>2</v>
      </c>
      <c r="K115" s="55">
        <v>74</v>
      </c>
      <c r="L115" s="55">
        <v>1996</v>
      </c>
      <c r="M115" s="79">
        <v>3360</v>
      </c>
      <c r="N115" s="60">
        <v>819300</v>
      </c>
      <c r="O115" s="99">
        <v>0.65</v>
      </c>
      <c r="P115" s="197"/>
      <c r="Q115" s="197"/>
      <c r="R115" s="82" t="s">
        <v>681</v>
      </c>
      <c r="S115" s="55" t="s">
        <v>700</v>
      </c>
      <c r="T115" s="77">
        <v>110</v>
      </c>
      <c r="U115" s="97" t="s">
        <v>275</v>
      </c>
      <c r="V115" s="23" t="s">
        <v>733</v>
      </c>
      <c r="W115" s="23" t="s">
        <v>733</v>
      </c>
      <c r="X115" s="63" t="s">
        <v>54</v>
      </c>
      <c r="Y115" s="100" t="s">
        <v>54</v>
      </c>
      <c r="Z115" s="23" t="s">
        <v>733</v>
      </c>
      <c r="AA115" s="23" t="s">
        <v>733</v>
      </c>
      <c r="AB115" s="23" t="s">
        <v>733</v>
      </c>
      <c r="AC115" s="63" t="s">
        <v>54</v>
      </c>
      <c r="AD115" s="100" t="s">
        <v>54</v>
      </c>
      <c r="AE115" s="23" t="s">
        <v>733</v>
      </c>
    </row>
    <row r="116" spans="2:31" s="49" customFormat="1" ht="25.5" customHeight="1">
      <c r="B116" s="89"/>
      <c r="C116" s="101"/>
      <c r="D116" s="102"/>
      <c r="E116" s="57" t="s">
        <v>280</v>
      </c>
      <c r="F116" s="57" t="s">
        <v>281</v>
      </c>
      <c r="G116" s="58" t="s">
        <v>282</v>
      </c>
      <c r="H116" s="101"/>
      <c r="I116" s="55">
        <v>2013</v>
      </c>
      <c r="J116" s="101"/>
      <c r="K116" s="55" t="s">
        <v>24</v>
      </c>
      <c r="L116" s="55" t="s">
        <v>24</v>
      </c>
      <c r="M116" s="79" t="s">
        <v>24</v>
      </c>
      <c r="N116" s="60">
        <v>91200</v>
      </c>
      <c r="O116" s="103"/>
      <c r="P116" s="197"/>
      <c r="Q116" s="197"/>
      <c r="R116" s="82"/>
      <c r="S116" s="55" t="s">
        <v>700</v>
      </c>
      <c r="T116" s="89"/>
      <c r="U116" s="101"/>
      <c r="V116" s="63" t="s">
        <v>54</v>
      </c>
      <c r="W116" s="63" t="s">
        <v>54</v>
      </c>
      <c r="X116" s="63" t="s">
        <v>54</v>
      </c>
      <c r="Y116" s="104" t="s">
        <v>54</v>
      </c>
      <c r="Z116" s="23" t="s">
        <v>733</v>
      </c>
      <c r="AA116" s="104" t="s">
        <v>54</v>
      </c>
      <c r="AB116" s="104" t="s">
        <v>54</v>
      </c>
      <c r="AC116" s="63" t="s">
        <v>54</v>
      </c>
      <c r="AD116" s="104" t="s">
        <v>54</v>
      </c>
      <c r="AE116" s="23" t="s">
        <v>733</v>
      </c>
    </row>
    <row r="117" spans="2:31" s="49" customFormat="1" ht="25.5" customHeight="1">
      <c r="B117" s="54">
        <v>111</v>
      </c>
      <c r="C117" s="55" t="s">
        <v>414</v>
      </c>
      <c r="D117" s="56" t="s">
        <v>49</v>
      </c>
      <c r="E117" s="57" t="s">
        <v>50</v>
      </c>
      <c r="F117" s="57" t="s">
        <v>415</v>
      </c>
      <c r="G117" s="57" t="s">
        <v>416</v>
      </c>
      <c r="H117" s="55" t="s">
        <v>417</v>
      </c>
      <c r="I117" s="55">
        <v>2016</v>
      </c>
      <c r="J117" s="55">
        <v>3</v>
      </c>
      <c r="K117" s="55">
        <v>235</v>
      </c>
      <c r="L117" s="55">
        <v>6728</v>
      </c>
      <c r="M117" s="59">
        <v>18000</v>
      </c>
      <c r="N117" s="60">
        <v>852882.91</v>
      </c>
      <c r="O117" s="61">
        <v>0.65</v>
      </c>
      <c r="P117" s="197"/>
      <c r="Q117" s="197"/>
      <c r="R117" s="55" t="s">
        <v>682</v>
      </c>
      <c r="S117" s="55" t="s">
        <v>702</v>
      </c>
      <c r="T117" s="54">
        <v>111</v>
      </c>
      <c r="U117" s="55" t="s">
        <v>414</v>
      </c>
      <c r="V117" s="23" t="s">
        <v>733</v>
      </c>
      <c r="W117" s="23" t="s">
        <v>733</v>
      </c>
      <c r="X117" s="23" t="s">
        <v>733</v>
      </c>
      <c r="Y117" s="63" t="s">
        <v>54</v>
      </c>
      <c r="Z117" s="63" t="s">
        <v>54</v>
      </c>
      <c r="AA117" s="23" t="s">
        <v>733</v>
      </c>
      <c r="AB117" s="23" t="s">
        <v>733</v>
      </c>
      <c r="AC117" s="23" t="s">
        <v>733</v>
      </c>
      <c r="AD117" s="63" t="s">
        <v>54</v>
      </c>
      <c r="AE117" s="63" t="s">
        <v>54</v>
      </c>
    </row>
    <row r="118" spans="2:31" s="75" customFormat="1" ht="25.5" customHeight="1">
      <c r="B118" s="54">
        <f>SUM(B117+1)</f>
        <v>112</v>
      </c>
      <c r="C118" s="68" t="s">
        <v>475</v>
      </c>
      <c r="D118" s="65" t="s">
        <v>49</v>
      </c>
      <c r="E118" s="69" t="s">
        <v>83</v>
      </c>
      <c r="F118" s="69" t="s">
        <v>297</v>
      </c>
      <c r="G118" s="55" t="s">
        <v>377</v>
      </c>
      <c r="H118" s="68" t="s">
        <v>476</v>
      </c>
      <c r="I118" s="68">
        <v>2019</v>
      </c>
      <c r="J118" s="55">
        <v>2</v>
      </c>
      <c r="K118" s="70">
        <v>44</v>
      </c>
      <c r="L118" s="70">
        <v>999</v>
      </c>
      <c r="M118" s="79">
        <v>1330</v>
      </c>
      <c r="N118" s="60">
        <v>64900</v>
      </c>
      <c r="O118" s="72">
        <v>0.65</v>
      </c>
      <c r="P118" s="197"/>
      <c r="Q118" s="197"/>
      <c r="R118" s="55" t="s">
        <v>682</v>
      </c>
      <c r="S118" s="55" t="s">
        <v>700</v>
      </c>
      <c r="T118" s="54">
        <f>SUM(T117+1)</f>
        <v>112</v>
      </c>
      <c r="U118" s="68" t="s">
        <v>475</v>
      </c>
      <c r="V118" s="23" t="s">
        <v>733</v>
      </c>
      <c r="W118" s="23" t="s">
        <v>733</v>
      </c>
      <c r="X118" s="76" t="s">
        <v>54</v>
      </c>
      <c r="Y118" s="76" t="s">
        <v>54</v>
      </c>
      <c r="Z118" s="23" t="s">
        <v>733</v>
      </c>
      <c r="AA118" s="23" t="s">
        <v>733</v>
      </c>
      <c r="AB118" s="23" t="s">
        <v>733</v>
      </c>
      <c r="AC118" s="76" t="s">
        <v>54</v>
      </c>
      <c r="AD118" s="76" t="s">
        <v>54</v>
      </c>
      <c r="AE118" s="23" t="s">
        <v>733</v>
      </c>
    </row>
    <row r="119" spans="2:31" s="75" customFormat="1" ht="25.5" customHeight="1">
      <c r="B119" s="54">
        <f t="shared" ref="B119:B160" si="4">SUM(B118+1)</f>
        <v>113</v>
      </c>
      <c r="C119" s="68" t="s">
        <v>477</v>
      </c>
      <c r="D119" s="65" t="s">
        <v>49</v>
      </c>
      <c r="E119" s="69" t="s">
        <v>83</v>
      </c>
      <c r="F119" s="69" t="s">
        <v>297</v>
      </c>
      <c r="G119" s="55" t="s">
        <v>377</v>
      </c>
      <c r="H119" s="68" t="s">
        <v>478</v>
      </c>
      <c r="I119" s="68">
        <v>2019</v>
      </c>
      <c r="J119" s="55">
        <v>2</v>
      </c>
      <c r="K119" s="70">
        <v>44</v>
      </c>
      <c r="L119" s="70">
        <v>999</v>
      </c>
      <c r="M119" s="79">
        <v>1330</v>
      </c>
      <c r="N119" s="60">
        <v>64900</v>
      </c>
      <c r="O119" s="72">
        <v>0.65</v>
      </c>
      <c r="P119" s="197"/>
      <c r="Q119" s="197"/>
      <c r="R119" s="55" t="s">
        <v>682</v>
      </c>
      <c r="S119" s="55" t="s">
        <v>700</v>
      </c>
      <c r="T119" s="54">
        <f t="shared" ref="T119:T160" si="5">SUM(T118+1)</f>
        <v>113</v>
      </c>
      <c r="U119" s="68" t="s">
        <v>477</v>
      </c>
      <c r="V119" s="23" t="s">
        <v>733</v>
      </c>
      <c r="W119" s="23" t="s">
        <v>733</v>
      </c>
      <c r="X119" s="76" t="s">
        <v>54</v>
      </c>
      <c r="Y119" s="76" t="s">
        <v>54</v>
      </c>
      <c r="Z119" s="23" t="s">
        <v>733</v>
      </c>
      <c r="AA119" s="23" t="s">
        <v>733</v>
      </c>
      <c r="AB119" s="23" t="s">
        <v>733</v>
      </c>
      <c r="AC119" s="76" t="s">
        <v>54</v>
      </c>
      <c r="AD119" s="76" t="s">
        <v>54</v>
      </c>
      <c r="AE119" s="23" t="s">
        <v>733</v>
      </c>
    </row>
    <row r="120" spans="2:31" s="49" customFormat="1" ht="25.5" customHeight="1">
      <c r="B120" s="54">
        <f t="shared" si="4"/>
        <v>114</v>
      </c>
      <c r="C120" s="55" t="s">
        <v>558</v>
      </c>
      <c r="D120" s="96" t="s">
        <v>732</v>
      </c>
      <c r="E120" s="57" t="s">
        <v>139</v>
      </c>
      <c r="F120" s="57" t="s">
        <v>211</v>
      </c>
      <c r="G120" s="58" t="s">
        <v>560</v>
      </c>
      <c r="H120" s="55" t="s">
        <v>561</v>
      </c>
      <c r="I120" s="55">
        <v>2021</v>
      </c>
      <c r="J120" s="55">
        <v>3</v>
      </c>
      <c r="K120" s="55">
        <v>235</v>
      </c>
      <c r="L120" s="55">
        <v>6728</v>
      </c>
      <c r="M120" s="59">
        <v>18000</v>
      </c>
      <c r="N120" s="60">
        <v>862500</v>
      </c>
      <c r="O120" s="74">
        <v>0.65</v>
      </c>
      <c r="P120" s="197"/>
      <c r="Q120" s="197"/>
      <c r="R120" s="62" t="s">
        <v>562</v>
      </c>
      <c r="S120" s="93" t="s">
        <v>562</v>
      </c>
      <c r="T120" s="54">
        <f t="shared" si="5"/>
        <v>114</v>
      </c>
      <c r="U120" s="55" t="s">
        <v>558</v>
      </c>
      <c r="V120" s="23" t="s">
        <v>733</v>
      </c>
      <c r="W120" s="23" t="s">
        <v>733</v>
      </c>
      <c r="X120" s="23" t="s">
        <v>733</v>
      </c>
      <c r="Y120" s="23" t="s">
        <v>733</v>
      </c>
      <c r="Z120" s="63" t="s">
        <v>54</v>
      </c>
      <c r="AA120" s="23" t="s">
        <v>733</v>
      </c>
      <c r="AB120" s="23" t="s">
        <v>733</v>
      </c>
      <c r="AC120" s="23" t="s">
        <v>733</v>
      </c>
      <c r="AD120" s="23" t="s">
        <v>733</v>
      </c>
      <c r="AE120" s="63" t="s">
        <v>54</v>
      </c>
    </row>
    <row r="121" spans="2:31" s="49" customFormat="1" ht="25.5" customHeight="1">
      <c r="B121" s="54">
        <f t="shared" si="4"/>
        <v>115</v>
      </c>
      <c r="C121" s="55" t="s">
        <v>201</v>
      </c>
      <c r="D121" s="56" t="s">
        <v>49</v>
      </c>
      <c r="E121" s="57" t="s">
        <v>202</v>
      </c>
      <c r="F121" s="57" t="s">
        <v>203</v>
      </c>
      <c r="G121" s="58" t="s">
        <v>204</v>
      </c>
      <c r="H121" s="55" t="s">
        <v>205</v>
      </c>
      <c r="I121" s="55">
        <v>2005</v>
      </c>
      <c r="J121" s="55">
        <v>3</v>
      </c>
      <c r="K121" s="55">
        <v>69</v>
      </c>
      <c r="L121" s="55">
        <v>2476</v>
      </c>
      <c r="M121" s="59">
        <v>3200</v>
      </c>
      <c r="N121" s="60">
        <v>189500</v>
      </c>
      <c r="O121" s="61">
        <v>0.65</v>
      </c>
      <c r="P121" s="197"/>
      <c r="Q121" s="197"/>
      <c r="R121" s="55" t="s">
        <v>683</v>
      </c>
      <c r="S121" s="55" t="s">
        <v>700</v>
      </c>
      <c r="T121" s="54">
        <f t="shared" si="5"/>
        <v>115</v>
      </c>
      <c r="U121" s="55" t="s">
        <v>201</v>
      </c>
      <c r="V121" s="23" t="s">
        <v>733</v>
      </c>
      <c r="W121" s="23" t="s">
        <v>733</v>
      </c>
      <c r="X121" s="63" t="s">
        <v>54</v>
      </c>
      <c r="Y121" s="63" t="s">
        <v>54</v>
      </c>
      <c r="Z121" s="23" t="s">
        <v>733</v>
      </c>
      <c r="AA121" s="23" t="s">
        <v>733</v>
      </c>
      <c r="AB121" s="23" t="s">
        <v>733</v>
      </c>
      <c r="AC121" s="63" t="s">
        <v>54</v>
      </c>
      <c r="AD121" s="63" t="s">
        <v>54</v>
      </c>
      <c r="AE121" s="23" t="s">
        <v>733</v>
      </c>
    </row>
    <row r="122" spans="2:31" s="49" customFormat="1" ht="25.5" customHeight="1">
      <c r="B122" s="54">
        <f t="shared" si="4"/>
        <v>116</v>
      </c>
      <c r="C122" s="55" t="s">
        <v>235</v>
      </c>
      <c r="D122" s="56" t="s">
        <v>49</v>
      </c>
      <c r="E122" s="57" t="s">
        <v>218</v>
      </c>
      <c r="F122" s="57" t="s">
        <v>236</v>
      </c>
      <c r="G122" s="58" t="s">
        <v>237</v>
      </c>
      <c r="H122" s="55">
        <v>2107011031</v>
      </c>
      <c r="I122" s="55">
        <v>2009</v>
      </c>
      <c r="J122" s="55">
        <v>1</v>
      </c>
      <c r="K122" s="55">
        <v>21</v>
      </c>
      <c r="L122" s="55">
        <v>1500</v>
      </c>
      <c r="M122" s="59" t="s">
        <v>24</v>
      </c>
      <c r="N122" s="60">
        <v>117501</v>
      </c>
      <c r="O122" s="61">
        <v>0.5</v>
      </c>
      <c r="P122" s="197"/>
      <c r="Q122" s="197"/>
      <c r="R122" s="55" t="s">
        <v>713</v>
      </c>
      <c r="S122" s="55" t="s">
        <v>700</v>
      </c>
      <c r="T122" s="54">
        <f t="shared" si="5"/>
        <v>116</v>
      </c>
      <c r="U122" s="55" t="s">
        <v>235</v>
      </c>
      <c r="V122" s="23" t="s">
        <v>733</v>
      </c>
      <c r="W122" s="23" t="s">
        <v>733</v>
      </c>
      <c r="X122" s="63" t="s">
        <v>54</v>
      </c>
      <c r="Y122" s="63" t="s">
        <v>54</v>
      </c>
      <c r="Z122" s="23" t="s">
        <v>733</v>
      </c>
      <c r="AA122" s="23" t="s">
        <v>733</v>
      </c>
      <c r="AB122" s="23" t="s">
        <v>733</v>
      </c>
      <c r="AC122" s="63" t="s">
        <v>54</v>
      </c>
      <c r="AD122" s="63" t="s">
        <v>54</v>
      </c>
      <c r="AE122" s="23" t="s">
        <v>733</v>
      </c>
    </row>
    <row r="123" spans="2:31" s="49" customFormat="1" ht="25.5" customHeight="1">
      <c r="B123" s="54">
        <f t="shared" si="4"/>
        <v>117</v>
      </c>
      <c r="C123" s="55" t="s">
        <v>285</v>
      </c>
      <c r="D123" s="56" t="s">
        <v>49</v>
      </c>
      <c r="E123" s="57" t="s">
        <v>83</v>
      </c>
      <c r="F123" s="57" t="s">
        <v>286</v>
      </c>
      <c r="G123" s="58" t="s">
        <v>287</v>
      </c>
      <c r="H123" s="55" t="s">
        <v>288</v>
      </c>
      <c r="I123" s="55">
        <v>2005</v>
      </c>
      <c r="J123" s="55">
        <v>2</v>
      </c>
      <c r="K123" s="55">
        <v>62</v>
      </c>
      <c r="L123" s="55">
        <v>2500</v>
      </c>
      <c r="M123" s="59">
        <v>2650</v>
      </c>
      <c r="N123" s="60">
        <v>85389.34</v>
      </c>
      <c r="O123" s="61">
        <v>0.65</v>
      </c>
      <c r="P123" s="197"/>
      <c r="Q123" s="197"/>
      <c r="R123" s="55" t="s">
        <v>684</v>
      </c>
      <c r="S123" s="55" t="s">
        <v>700</v>
      </c>
      <c r="T123" s="54">
        <f t="shared" si="5"/>
        <v>117</v>
      </c>
      <c r="U123" s="55" t="s">
        <v>285</v>
      </c>
      <c r="V123" s="23" t="s">
        <v>733</v>
      </c>
      <c r="W123" s="23" t="s">
        <v>733</v>
      </c>
      <c r="X123" s="63" t="s">
        <v>54</v>
      </c>
      <c r="Y123" s="63" t="s">
        <v>54</v>
      </c>
      <c r="Z123" s="23" t="s">
        <v>733</v>
      </c>
      <c r="AA123" s="23" t="s">
        <v>733</v>
      </c>
      <c r="AB123" s="23" t="s">
        <v>733</v>
      </c>
      <c r="AC123" s="63" t="s">
        <v>54</v>
      </c>
      <c r="AD123" s="63" t="s">
        <v>54</v>
      </c>
      <c r="AE123" s="23" t="s">
        <v>733</v>
      </c>
    </row>
    <row r="124" spans="2:31" s="49" customFormat="1" ht="25.5" customHeight="1">
      <c r="B124" s="54">
        <f t="shared" si="4"/>
        <v>118</v>
      </c>
      <c r="C124" s="55" t="s">
        <v>546</v>
      </c>
      <c r="D124" s="56" t="s">
        <v>49</v>
      </c>
      <c r="E124" s="57" t="s">
        <v>171</v>
      </c>
      <c r="F124" s="57" t="s">
        <v>172</v>
      </c>
      <c r="G124" s="58" t="s">
        <v>179</v>
      </c>
      <c r="H124" s="55" t="s">
        <v>180</v>
      </c>
      <c r="I124" s="55">
        <v>2005</v>
      </c>
      <c r="J124" s="55">
        <v>3</v>
      </c>
      <c r="K124" s="55">
        <v>162</v>
      </c>
      <c r="L124" s="55">
        <v>6871</v>
      </c>
      <c r="M124" s="59">
        <v>17500</v>
      </c>
      <c r="N124" s="60">
        <v>730600</v>
      </c>
      <c r="O124" s="61">
        <v>0.65</v>
      </c>
      <c r="P124" s="197"/>
      <c r="Q124" s="197"/>
      <c r="R124" s="55" t="s">
        <v>713</v>
      </c>
      <c r="S124" s="55" t="s">
        <v>700</v>
      </c>
      <c r="T124" s="54">
        <f t="shared" si="5"/>
        <v>118</v>
      </c>
      <c r="U124" s="55" t="s">
        <v>546</v>
      </c>
      <c r="V124" s="23" t="s">
        <v>733</v>
      </c>
      <c r="W124" s="23" t="s">
        <v>733</v>
      </c>
      <c r="X124" s="63" t="s">
        <v>54</v>
      </c>
      <c r="Y124" s="63" t="s">
        <v>54</v>
      </c>
      <c r="Z124" s="23" t="s">
        <v>733</v>
      </c>
      <c r="AA124" s="23" t="s">
        <v>733</v>
      </c>
      <c r="AB124" s="23" t="s">
        <v>733</v>
      </c>
      <c r="AC124" s="63" t="s">
        <v>54</v>
      </c>
      <c r="AD124" s="63" t="s">
        <v>54</v>
      </c>
      <c r="AE124" s="23" t="s">
        <v>733</v>
      </c>
    </row>
    <row r="125" spans="2:31" s="49" customFormat="1" ht="25.5" customHeight="1">
      <c r="B125" s="54">
        <f t="shared" si="4"/>
        <v>119</v>
      </c>
      <c r="C125" s="55" t="s">
        <v>376</v>
      </c>
      <c r="D125" s="66" t="s">
        <v>49</v>
      </c>
      <c r="E125" s="57" t="s">
        <v>83</v>
      </c>
      <c r="F125" s="57" t="s">
        <v>297</v>
      </c>
      <c r="G125" s="58" t="s">
        <v>377</v>
      </c>
      <c r="H125" s="55" t="s">
        <v>378</v>
      </c>
      <c r="I125" s="55">
        <v>2015</v>
      </c>
      <c r="J125" s="55">
        <v>2</v>
      </c>
      <c r="K125" s="55">
        <v>44</v>
      </c>
      <c r="L125" s="55">
        <v>999</v>
      </c>
      <c r="M125" s="59">
        <v>1290</v>
      </c>
      <c r="N125" s="60">
        <v>59861.25</v>
      </c>
      <c r="O125" s="61">
        <v>0.65</v>
      </c>
      <c r="P125" s="197"/>
      <c r="Q125" s="197"/>
      <c r="R125" s="55" t="s">
        <v>685</v>
      </c>
      <c r="S125" s="55" t="s">
        <v>700</v>
      </c>
      <c r="T125" s="54">
        <f t="shared" si="5"/>
        <v>119</v>
      </c>
      <c r="U125" s="55" t="s">
        <v>376</v>
      </c>
      <c r="V125" s="23" t="s">
        <v>733</v>
      </c>
      <c r="W125" s="23" t="s">
        <v>733</v>
      </c>
      <c r="X125" s="63" t="s">
        <v>54</v>
      </c>
      <c r="Y125" s="63" t="s">
        <v>54</v>
      </c>
      <c r="Z125" s="23" t="s">
        <v>733</v>
      </c>
      <c r="AA125" s="23" t="s">
        <v>733</v>
      </c>
      <c r="AB125" s="23" t="s">
        <v>733</v>
      </c>
      <c r="AC125" s="63" t="s">
        <v>54</v>
      </c>
      <c r="AD125" s="63" t="s">
        <v>54</v>
      </c>
      <c r="AE125" s="23" t="s">
        <v>733</v>
      </c>
    </row>
    <row r="126" spans="2:31" s="49" customFormat="1" ht="25.5" customHeight="1">
      <c r="B126" s="54">
        <f t="shared" si="4"/>
        <v>120</v>
      </c>
      <c r="C126" s="55" t="s">
        <v>379</v>
      </c>
      <c r="D126" s="66" t="s">
        <v>49</v>
      </c>
      <c r="E126" s="57" t="s">
        <v>83</v>
      </c>
      <c r="F126" s="57" t="s">
        <v>297</v>
      </c>
      <c r="G126" s="58" t="s">
        <v>377</v>
      </c>
      <c r="H126" s="55" t="s">
        <v>380</v>
      </c>
      <c r="I126" s="55">
        <v>2015</v>
      </c>
      <c r="J126" s="55">
        <v>2</v>
      </c>
      <c r="K126" s="55">
        <v>44</v>
      </c>
      <c r="L126" s="55">
        <v>999</v>
      </c>
      <c r="M126" s="59">
        <v>1290</v>
      </c>
      <c r="N126" s="60">
        <v>59861.25</v>
      </c>
      <c r="O126" s="61">
        <v>0.65</v>
      </c>
      <c r="P126" s="197"/>
      <c r="Q126" s="197"/>
      <c r="R126" s="55" t="s">
        <v>685</v>
      </c>
      <c r="S126" s="55" t="s">
        <v>700</v>
      </c>
      <c r="T126" s="54">
        <f t="shared" si="5"/>
        <v>120</v>
      </c>
      <c r="U126" s="55" t="s">
        <v>379</v>
      </c>
      <c r="V126" s="23" t="s">
        <v>733</v>
      </c>
      <c r="W126" s="23" t="s">
        <v>733</v>
      </c>
      <c r="X126" s="63" t="s">
        <v>54</v>
      </c>
      <c r="Y126" s="63" t="s">
        <v>54</v>
      </c>
      <c r="Z126" s="23" t="s">
        <v>733</v>
      </c>
      <c r="AA126" s="23" t="s">
        <v>733</v>
      </c>
      <c r="AB126" s="23" t="s">
        <v>733</v>
      </c>
      <c r="AC126" s="63" t="s">
        <v>54</v>
      </c>
      <c r="AD126" s="63" t="s">
        <v>54</v>
      </c>
      <c r="AE126" s="23" t="s">
        <v>733</v>
      </c>
    </row>
    <row r="127" spans="2:31" s="49" customFormat="1" ht="25.5" customHeight="1">
      <c r="B127" s="54">
        <f t="shared" si="4"/>
        <v>121</v>
      </c>
      <c r="C127" s="55" t="s">
        <v>150</v>
      </c>
      <c r="D127" s="56" t="s">
        <v>49</v>
      </c>
      <c r="E127" s="57" t="s">
        <v>151</v>
      </c>
      <c r="F127" s="57" t="s">
        <v>76</v>
      </c>
      <c r="G127" s="58" t="s">
        <v>152</v>
      </c>
      <c r="H127" s="55" t="s">
        <v>153</v>
      </c>
      <c r="I127" s="55">
        <v>2009</v>
      </c>
      <c r="J127" s="55">
        <v>3</v>
      </c>
      <c r="K127" s="55">
        <v>151</v>
      </c>
      <c r="L127" s="55">
        <v>4580</v>
      </c>
      <c r="M127" s="59">
        <v>11990</v>
      </c>
      <c r="N127" s="60">
        <v>838828.86</v>
      </c>
      <c r="O127" s="61">
        <v>0.65</v>
      </c>
      <c r="P127" s="197"/>
      <c r="Q127" s="197"/>
      <c r="R127" s="55" t="s">
        <v>686</v>
      </c>
      <c r="S127" s="55" t="s">
        <v>700</v>
      </c>
      <c r="T127" s="54">
        <f t="shared" si="5"/>
        <v>121</v>
      </c>
      <c r="U127" s="55" t="s">
        <v>150</v>
      </c>
      <c r="V127" s="23" t="s">
        <v>733</v>
      </c>
      <c r="W127" s="23" t="s">
        <v>733</v>
      </c>
      <c r="X127" s="63" t="s">
        <v>54</v>
      </c>
      <c r="Y127" s="63" t="s">
        <v>54</v>
      </c>
      <c r="Z127" s="23" t="s">
        <v>733</v>
      </c>
      <c r="AA127" s="23" t="s">
        <v>733</v>
      </c>
      <c r="AB127" s="23" t="s">
        <v>733</v>
      </c>
      <c r="AC127" s="63" t="s">
        <v>54</v>
      </c>
      <c r="AD127" s="63" t="s">
        <v>54</v>
      </c>
      <c r="AE127" s="23" t="s">
        <v>733</v>
      </c>
    </row>
    <row r="128" spans="2:31" s="49" customFormat="1" ht="25.5" customHeight="1">
      <c r="B128" s="54">
        <f t="shared" si="4"/>
        <v>122</v>
      </c>
      <c r="C128" s="55" t="s">
        <v>229</v>
      </c>
      <c r="D128" s="56" t="s">
        <v>49</v>
      </c>
      <c r="E128" s="57" t="s">
        <v>226</v>
      </c>
      <c r="F128" s="57" t="s">
        <v>227</v>
      </c>
      <c r="G128" s="58" t="s">
        <v>228</v>
      </c>
      <c r="H128" s="55">
        <v>73</v>
      </c>
      <c r="I128" s="55">
        <v>2004</v>
      </c>
      <c r="J128" s="55" t="s">
        <v>24</v>
      </c>
      <c r="K128" s="55" t="s">
        <v>24</v>
      </c>
      <c r="L128" s="55" t="s">
        <v>24</v>
      </c>
      <c r="M128" s="59">
        <v>1500</v>
      </c>
      <c r="N128" s="60">
        <v>21018</v>
      </c>
      <c r="O128" s="61">
        <v>0.5</v>
      </c>
      <c r="P128" s="197"/>
      <c r="Q128" s="197"/>
      <c r="R128" s="55" t="s">
        <v>717</v>
      </c>
      <c r="S128" s="55" t="s">
        <v>700</v>
      </c>
      <c r="T128" s="54">
        <f t="shared" si="5"/>
        <v>122</v>
      </c>
      <c r="U128" s="55" t="s">
        <v>229</v>
      </c>
      <c r="V128" s="23" t="s">
        <v>733</v>
      </c>
      <c r="W128" s="63" t="s">
        <v>54</v>
      </c>
      <c r="X128" s="63" t="s">
        <v>54</v>
      </c>
      <c r="Y128" s="63" t="s">
        <v>54</v>
      </c>
      <c r="Z128" s="23" t="s">
        <v>733</v>
      </c>
      <c r="AA128" s="23" t="s">
        <v>733</v>
      </c>
      <c r="AB128" s="63" t="s">
        <v>54</v>
      </c>
      <c r="AC128" s="63" t="s">
        <v>54</v>
      </c>
      <c r="AD128" s="63" t="s">
        <v>54</v>
      </c>
      <c r="AE128" s="23" t="s">
        <v>733</v>
      </c>
    </row>
    <row r="129" spans="2:31" s="49" customFormat="1" ht="25.5" customHeight="1">
      <c r="B129" s="54">
        <f t="shared" si="4"/>
        <v>123</v>
      </c>
      <c r="C129" s="55" t="s">
        <v>550</v>
      </c>
      <c r="D129" s="56" t="s">
        <v>49</v>
      </c>
      <c r="E129" s="57" t="s">
        <v>218</v>
      </c>
      <c r="F129" s="57" t="s">
        <v>230</v>
      </c>
      <c r="G129" s="58" t="s">
        <v>231</v>
      </c>
      <c r="H129" s="55">
        <v>5331</v>
      </c>
      <c r="I129" s="55">
        <v>2007</v>
      </c>
      <c r="J129" s="55">
        <v>1</v>
      </c>
      <c r="K129" s="55">
        <v>22</v>
      </c>
      <c r="L129" s="55">
        <v>1248</v>
      </c>
      <c r="M129" s="59" t="s">
        <v>24</v>
      </c>
      <c r="N129" s="60">
        <v>73886.399999999994</v>
      </c>
      <c r="O129" s="61">
        <v>0.5</v>
      </c>
      <c r="P129" s="197"/>
      <c r="Q129" s="197"/>
      <c r="R129" s="55" t="s">
        <v>715</v>
      </c>
      <c r="S129" s="55" t="s">
        <v>700</v>
      </c>
      <c r="T129" s="54">
        <f t="shared" si="5"/>
        <v>123</v>
      </c>
      <c r="U129" s="55" t="s">
        <v>550</v>
      </c>
      <c r="V129" s="23" t="s">
        <v>733</v>
      </c>
      <c r="W129" s="23" t="s">
        <v>733</v>
      </c>
      <c r="X129" s="63" t="s">
        <v>54</v>
      </c>
      <c r="Y129" s="63" t="s">
        <v>54</v>
      </c>
      <c r="Z129" s="23" t="s">
        <v>733</v>
      </c>
      <c r="AA129" s="23" t="s">
        <v>733</v>
      </c>
      <c r="AB129" s="23" t="s">
        <v>733</v>
      </c>
      <c r="AC129" s="63" t="s">
        <v>54</v>
      </c>
      <c r="AD129" s="63" t="s">
        <v>54</v>
      </c>
      <c r="AE129" s="23" t="s">
        <v>733</v>
      </c>
    </row>
    <row r="130" spans="2:31" s="49" customFormat="1" ht="25.15" customHeight="1">
      <c r="B130" s="54">
        <f t="shared" si="4"/>
        <v>124</v>
      </c>
      <c r="C130" s="55" t="s">
        <v>557</v>
      </c>
      <c r="D130" s="66" t="s">
        <v>49</v>
      </c>
      <c r="E130" s="57" t="s">
        <v>226</v>
      </c>
      <c r="F130" s="57" t="s">
        <v>227</v>
      </c>
      <c r="G130" s="58" t="s">
        <v>363</v>
      </c>
      <c r="H130" s="55" t="s">
        <v>364</v>
      </c>
      <c r="I130" s="55">
        <v>2014</v>
      </c>
      <c r="J130" s="55" t="s">
        <v>24</v>
      </c>
      <c r="K130" s="55" t="s">
        <v>24</v>
      </c>
      <c r="L130" s="55" t="s">
        <v>24</v>
      </c>
      <c r="M130" s="59">
        <v>1980</v>
      </c>
      <c r="N130" s="60">
        <v>12749.2</v>
      </c>
      <c r="O130" s="61">
        <v>0.5</v>
      </c>
      <c r="P130" s="197"/>
      <c r="Q130" s="197"/>
      <c r="R130" s="55" t="s">
        <v>715</v>
      </c>
      <c r="S130" s="55" t="s">
        <v>700</v>
      </c>
      <c r="T130" s="54">
        <f t="shared" si="5"/>
        <v>124</v>
      </c>
      <c r="U130" s="55" t="s">
        <v>557</v>
      </c>
      <c r="V130" s="23" t="s">
        <v>733</v>
      </c>
      <c r="W130" s="63" t="s">
        <v>54</v>
      </c>
      <c r="X130" s="63" t="s">
        <v>54</v>
      </c>
      <c r="Y130" s="63" t="s">
        <v>54</v>
      </c>
      <c r="Z130" s="23" t="s">
        <v>733</v>
      </c>
      <c r="AA130" s="23" t="s">
        <v>733</v>
      </c>
      <c r="AB130" s="63" t="s">
        <v>54</v>
      </c>
      <c r="AC130" s="63" t="s">
        <v>54</v>
      </c>
      <c r="AD130" s="63" t="s">
        <v>54</v>
      </c>
      <c r="AE130" s="23" t="s">
        <v>733</v>
      </c>
    </row>
    <row r="131" spans="2:31" s="49" customFormat="1" ht="25.5" customHeight="1">
      <c r="B131" s="54">
        <f t="shared" si="4"/>
        <v>125</v>
      </c>
      <c r="C131" s="55" t="s">
        <v>238</v>
      </c>
      <c r="D131" s="56" t="s">
        <v>49</v>
      </c>
      <c r="E131" s="57" t="s">
        <v>218</v>
      </c>
      <c r="F131" s="57" t="s">
        <v>236</v>
      </c>
      <c r="G131" s="58" t="s">
        <v>237</v>
      </c>
      <c r="H131" s="55">
        <v>2107011721</v>
      </c>
      <c r="I131" s="55">
        <v>2009</v>
      </c>
      <c r="J131" s="55">
        <v>1</v>
      </c>
      <c r="K131" s="55">
        <v>21</v>
      </c>
      <c r="L131" s="55">
        <v>1500</v>
      </c>
      <c r="M131" s="59" t="s">
        <v>24</v>
      </c>
      <c r="N131" s="60">
        <v>117501</v>
      </c>
      <c r="O131" s="61">
        <v>0.5</v>
      </c>
      <c r="P131" s="197"/>
      <c r="Q131" s="197"/>
      <c r="R131" s="55" t="s">
        <v>719</v>
      </c>
      <c r="S131" s="55" t="s">
        <v>700</v>
      </c>
      <c r="T131" s="54">
        <f t="shared" si="5"/>
        <v>125</v>
      </c>
      <c r="U131" s="55" t="s">
        <v>238</v>
      </c>
      <c r="V131" s="23" t="s">
        <v>733</v>
      </c>
      <c r="W131" s="23" t="s">
        <v>733</v>
      </c>
      <c r="X131" s="63" t="s">
        <v>54</v>
      </c>
      <c r="Y131" s="63" t="s">
        <v>54</v>
      </c>
      <c r="Z131" s="23" t="s">
        <v>733</v>
      </c>
      <c r="AA131" s="23" t="s">
        <v>733</v>
      </c>
      <c r="AB131" s="23" t="s">
        <v>733</v>
      </c>
      <c r="AC131" s="63" t="s">
        <v>54</v>
      </c>
      <c r="AD131" s="63" t="s">
        <v>54</v>
      </c>
      <c r="AE131" s="23" t="s">
        <v>733</v>
      </c>
    </row>
    <row r="132" spans="2:31" s="49" customFormat="1" ht="25.5" customHeight="1">
      <c r="B132" s="54">
        <f t="shared" si="4"/>
        <v>126</v>
      </c>
      <c r="C132" s="55" t="s">
        <v>105</v>
      </c>
      <c r="D132" s="56" t="s">
        <v>49</v>
      </c>
      <c r="E132" s="57" t="s">
        <v>106</v>
      </c>
      <c r="F132" s="57" t="s">
        <v>80</v>
      </c>
      <c r="G132" s="58" t="s">
        <v>107</v>
      </c>
      <c r="H132" s="55" t="s">
        <v>108</v>
      </c>
      <c r="I132" s="55">
        <v>2007</v>
      </c>
      <c r="J132" s="55">
        <v>3</v>
      </c>
      <c r="K132" s="55">
        <v>257</v>
      </c>
      <c r="L132" s="55">
        <v>10518</v>
      </c>
      <c r="M132" s="59">
        <v>26000</v>
      </c>
      <c r="N132" s="60">
        <v>1184000</v>
      </c>
      <c r="O132" s="67">
        <v>0.55000000000000004</v>
      </c>
      <c r="P132" s="198"/>
      <c r="Q132" s="198"/>
      <c r="R132" s="55" t="s">
        <v>687</v>
      </c>
      <c r="S132" s="55" t="s">
        <v>700</v>
      </c>
      <c r="T132" s="54">
        <f t="shared" si="5"/>
        <v>126</v>
      </c>
      <c r="U132" s="55" t="s">
        <v>105</v>
      </c>
      <c r="V132" s="23" t="s">
        <v>733</v>
      </c>
      <c r="W132" s="23" t="s">
        <v>733</v>
      </c>
      <c r="X132" s="63" t="s">
        <v>54</v>
      </c>
      <c r="Y132" s="63" t="s">
        <v>54</v>
      </c>
      <c r="Z132" s="23" t="s">
        <v>733</v>
      </c>
      <c r="AA132" s="23" t="s">
        <v>733</v>
      </c>
      <c r="AB132" s="23" t="s">
        <v>733</v>
      </c>
      <c r="AC132" s="63" t="s">
        <v>54</v>
      </c>
      <c r="AD132" s="63" t="s">
        <v>54</v>
      </c>
      <c r="AE132" s="23" t="s">
        <v>733</v>
      </c>
    </row>
    <row r="133" spans="2:31" s="49" customFormat="1" ht="25.5" customHeight="1">
      <c r="B133" s="54">
        <f t="shared" si="4"/>
        <v>127</v>
      </c>
      <c r="C133" s="55" t="s">
        <v>303</v>
      </c>
      <c r="D133" s="56" t="s">
        <v>49</v>
      </c>
      <c r="E133" s="57" t="s">
        <v>83</v>
      </c>
      <c r="F133" s="57" t="s">
        <v>297</v>
      </c>
      <c r="G133" s="58" t="s">
        <v>304</v>
      </c>
      <c r="H133" s="55" t="s">
        <v>305</v>
      </c>
      <c r="I133" s="55">
        <v>2009</v>
      </c>
      <c r="J133" s="55">
        <v>2</v>
      </c>
      <c r="K133" s="55">
        <v>59</v>
      </c>
      <c r="L133" s="55">
        <v>1390</v>
      </c>
      <c r="M133" s="59">
        <v>1845</v>
      </c>
      <c r="N133" s="60">
        <v>69936.63</v>
      </c>
      <c r="O133" s="61">
        <v>0.65</v>
      </c>
      <c r="P133" s="197"/>
      <c r="Q133" s="197"/>
      <c r="R133" s="55" t="s">
        <v>689</v>
      </c>
      <c r="S133" s="55" t="s">
        <v>700</v>
      </c>
      <c r="T133" s="54">
        <f t="shared" si="5"/>
        <v>127</v>
      </c>
      <c r="U133" s="55" t="s">
        <v>303</v>
      </c>
      <c r="V133" s="23" t="s">
        <v>733</v>
      </c>
      <c r="W133" s="23" t="s">
        <v>733</v>
      </c>
      <c r="X133" s="63" t="s">
        <v>54</v>
      </c>
      <c r="Y133" s="63" t="s">
        <v>54</v>
      </c>
      <c r="Z133" s="23" t="s">
        <v>733</v>
      </c>
      <c r="AA133" s="23" t="s">
        <v>733</v>
      </c>
      <c r="AB133" s="23" t="s">
        <v>733</v>
      </c>
      <c r="AC133" s="63" t="s">
        <v>54</v>
      </c>
      <c r="AD133" s="63" t="s">
        <v>54</v>
      </c>
      <c r="AE133" s="23" t="s">
        <v>733</v>
      </c>
    </row>
    <row r="134" spans="2:31" s="49" customFormat="1" ht="25.5" customHeight="1">
      <c r="B134" s="54">
        <f t="shared" si="4"/>
        <v>128</v>
      </c>
      <c r="C134" s="55" t="s">
        <v>547</v>
      </c>
      <c r="D134" s="65" t="s">
        <v>49</v>
      </c>
      <c r="E134" s="57" t="s">
        <v>283</v>
      </c>
      <c r="F134" s="57" t="s">
        <v>284</v>
      </c>
      <c r="G134" s="58" t="s">
        <v>369</v>
      </c>
      <c r="H134" s="55" t="s">
        <v>370</v>
      </c>
      <c r="I134" s="55">
        <v>2014</v>
      </c>
      <c r="J134" s="55">
        <v>2</v>
      </c>
      <c r="K134" s="55">
        <v>104</v>
      </c>
      <c r="L134" s="55">
        <v>3920</v>
      </c>
      <c r="M134" s="59">
        <v>1140</v>
      </c>
      <c r="N134" s="60">
        <v>978903</v>
      </c>
      <c r="O134" s="61">
        <v>0.5</v>
      </c>
      <c r="P134" s="197"/>
      <c r="Q134" s="197"/>
      <c r="R134" s="55" t="s">
        <v>690</v>
      </c>
      <c r="S134" s="55" t="s">
        <v>700</v>
      </c>
      <c r="T134" s="54">
        <f t="shared" si="5"/>
        <v>128</v>
      </c>
      <c r="U134" s="55" t="s">
        <v>547</v>
      </c>
      <c r="V134" s="23" t="s">
        <v>733</v>
      </c>
      <c r="W134" s="23" t="s">
        <v>733</v>
      </c>
      <c r="X134" s="63" t="s">
        <v>54</v>
      </c>
      <c r="Y134" s="63" t="s">
        <v>54</v>
      </c>
      <c r="Z134" s="23" t="s">
        <v>733</v>
      </c>
      <c r="AA134" s="23" t="s">
        <v>733</v>
      </c>
      <c r="AB134" s="23" t="s">
        <v>733</v>
      </c>
      <c r="AC134" s="63" t="s">
        <v>54</v>
      </c>
      <c r="AD134" s="63" t="s">
        <v>54</v>
      </c>
      <c r="AE134" s="23" t="s">
        <v>733</v>
      </c>
    </row>
    <row r="135" spans="2:31" s="49" customFormat="1" ht="25.5" customHeight="1">
      <c r="B135" s="54">
        <f t="shared" si="4"/>
        <v>129</v>
      </c>
      <c r="C135" s="55" t="s">
        <v>239</v>
      </c>
      <c r="D135" s="56" t="s">
        <v>49</v>
      </c>
      <c r="E135" s="57" t="s">
        <v>218</v>
      </c>
      <c r="F135" s="57" t="s">
        <v>236</v>
      </c>
      <c r="G135" s="58" t="s">
        <v>240</v>
      </c>
      <c r="H135" s="55">
        <v>2107011817</v>
      </c>
      <c r="I135" s="55">
        <v>2010</v>
      </c>
      <c r="J135" s="55">
        <v>1</v>
      </c>
      <c r="K135" s="55">
        <v>21</v>
      </c>
      <c r="L135" s="55">
        <v>1500</v>
      </c>
      <c r="M135" s="59" t="s">
        <v>24</v>
      </c>
      <c r="N135" s="60">
        <v>96154</v>
      </c>
      <c r="O135" s="61">
        <v>0.5</v>
      </c>
      <c r="P135" s="197"/>
      <c r="Q135" s="197"/>
      <c r="R135" s="55" t="s">
        <v>688</v>
      </c>
      <c r="S135" s="55" t="s">
        <v>700</v>
      </c>
      <c r="T135" s="54">
        <f t="shared" si="5"/>
        <v>129</v>
      </c>
      <c r="U135" s="55" t="s">
        <v>239</v>
      </c>
      <c r="V135" s="23" t="s">
        <v>733</v>
      </c>
      <c r="W135" s="23" t="s">
        <v>733</v>
      </c>
      <c r="X135" s="63" t="s">
        <v>54</v>
      </c>
      <c r="Y135" s="63" t="s">
        <v>54</v>
      </c>
      <c r="Z135" s="23" t="s">
        <v>733</v>
      </c>
      <c r="AA135" s="23" t="s">
        <v>733</v>
      </c>
      <c r="AB135" s="23" t="s">
        <v>733</v>
      </c>
      <c r="AC135" s="63" t="s">
        <v>54</v>
      </c>
      <c r="AD135" s="63" t="s">
        <v>54</v>
      </c>
      <c r="AE135" s="23" t="s">
        <v>733</v>
      </c>
    </row>
    <row r="136" spans="2:31" s="49" customFormat="1" ht="25.5" customHeight="1">
      <c r="B136" s="54">
        <f t="shared" si="4"/>
        <v>130</v>
      </c>
      <c r="C136" s="105" t="s">
        <v>479</v>
      </c>
      <c r="D136" s="106" t="s">
        <v>49</v>
      </c>
      <c r="E136" s="69" t="s">
        <v>83</v>
      </c>
      <c r="F136" s="69" t="s">
        <v>486</v>
      </c>
      <c r="G136" s="64" t="s">
        <v>485</v>
      </c>
      <c r="H136" s="66" t="s">
        <v>480</v>
      </c>
      <c r="I136" s="66">
        <v>2019</v>
      </c>
      <c r="J136" s="55">
        <v>2</v>
      </c>
      <c r="K136" s="73">
        <v>62</v>
      </c>
      <c r="L136" s="73">
        <v>1299</v>
      </c>
      <c r="M136" s="59">
        <v>2200</v>
      </c>
      <c r="N136" s="60">
        <v>195000</v>
      </c>
      <c r="O136" s="74">
        <v>0.65</v>
      </c>
      <c r="P136" s="197"/>
      <c r="Q136" s="197"/>
      <c r="R136" s="55" t="s">
        <v>688</v>
      </c>
      <c r="S136" s="55" t="s">
        <v>700</v>
      </c>
      <c r="T136" s="54">
        <f t="shared" si="5"/>
        <v>130</v>
      </c>
      <c r="U136" s="105" t="s">
        <v>479</v>
      </c>
      <c r="V136" s="23" t="s">
        <v>733</v>
      </c>
      <c r="W136" s="23" t="s">
        <v>733</v>
      </c>
      <c r="X136" s="63" t="s">
        <v>54</v>
      </c>
      <c r="Y136" s="63" t="s">
        <v>54</v>
      </c>
      <c r="Z136" s="23" t="s">
        <v>733</v>
      </c>
      <c r="AA136" s="23" t="s">
        <v>733</v>
      </c>
      <c r="AB136" s="23" t="s">
        <v>733</v>
      </c>
      <c r="AC136" s="63" t="s">
        <v>54</v>
      </c>
      <c r="AD136" s="63" t="s">
        <v>54</v>
      </c>
      <c r="AE136" s="23" t="s">
        <v>733</v>
      </c>
    </row>
    <row r="137" spans="2:31" s="49" customFormat="1" ht="25.5" customHeight="1">
      <c r="B137" s="54">
        <f t="shared" si="4"/>
        <v>131</v>
      </c>
      <c r="C137" s="55" t="s">
        <v>563</v>
      </c>
      <c r="D137" s="56" t="s">
        <v>49</v>
      </c>
      <c r="E137" s="69" t="s">
        <v>83</v>
      </c>
      <c r="F137" s="57" t="s">
        <v>564</v>
      </c>
      <c r="G137" s="58" t="s">
        <v>565</v>
      </c>
      <c r="H137" s="55" t="s">
        <v>566</v>
      </c>
      <c r="I137" s="55">
        <v>2005</v>
      </c>
      <c r="J137" s="55">
        <v>3</v>
      </c>
      <c r="K137" s="55">
        <v>132</v>
      </c>
      <c r="L137" s="55">
        <v>4580</v>
      </c>
      <c r="M137" s="59">
        <v>7490</v>
      </c>
      <c r="N137" s="60">
        <v>589900</v>
      </c>
      <c r="O137" s="74">
        <v>0.65</v>
      </c>
      <c r="P137" s="197"/>
      <c r="Q137" s="197"/>
      <c r="R137" s="62" t="s">
        <v>567</v>
      </c>
      <c r="S137" s="55" t="s">
        <v>700</v>
      </c>
      <c r="T137" s="54">
        <f t="shared" si="5"/>
        <v>131</v>
      </c>
      <c r="U137" s="55" t="s">
        <v>563</v>
      </c>
      <c r="V137" s="23" t="s">
        <v>733</v>
      </c>
      <c r="W137" s="23" t="s">
        <v>733</v>
      </c>
      <c r="X137" s="63" t="s">
        <v>54</v>
      </c>
      <c r="Y137" s="63" t="s">
        <v>54</v>
      </c>
      <c r="Z137" s="23" t="s">
        <v>733</v>
      </c>
      <c r="AA137" s="23" t="s">
        <v>733</v>
      </c>
      <c r="AB137" s="23" t="s">
        <v>733</v>
      </c>
      <c r="AC137" s="63" t="s">
        <v>54</v>
      </c>
      <c r="AD137" s="63" t="s">
        <v>54</v>
      </c>
      <c r="AE137" s="23" t="s">
        <v>733</v>
      </c>
    </row>
    <row r="138" spans="2:31" s="49" customFormat="1" ht="25.5" customHeight="1">
      <c r="B138" s="54">
        <f t="shared" si="4"/>
        <v>132</v>
      </c>
      <c r="C138" s="55" t="s">
        <v>332</v>
      </c>
      <c r="D138" s="56" t="s">
        <v>49</v>
      </c>
      <c r="E138" s="57" t="s">
        <v>333</v>
      </c>
      <c r="F138" s="57" t="s">
        <v>334</v>
      </c>
      <c r="G138" s="58" t="s">
        <v>335</v>
      </c>
      <c r="H138" s="55" t="s">
        <v>336</v>
      </c>
      <c r="I138" s="55">
        <v>2013</v>
      </c>
      <c r="J138" s="55">
        <v>2</v>
      </c>
      <c r="K138" s="55">
        <v>12</v>
      </c>
      <c r="L138" s="55">
        <v>155</v>
      </c>
      <c r="M138" s="59">
        <v>321</v>
      </c>
      <c r="N138" s="60">
        <v>17407.400000000001</v>
      </c>
      <c r="O138" s="61">
        <v>0.6</v>
      </c>
      <c r="P138" s="197"/>
      <c r="Q138" s="197"/>
      <c r="R138" s="55" t="s">
        <v>718</v>
      </c>
      <c r="S138" s="55" t="s">
        <v>700</v>
      </c>
      <c r="T138" s="54">
        <f t="shared" si="5"/>
        <v>132</v>
      </c>
      <c r="U138" s="55" t="s">
        <v>332</v>
      </c>
      <c r="V138" s="23" t="s">
        <v>733</v>
      </c>
      <c r="W138" s="23" t="s">
        <v>733</v>
      </c>
      <c r="X138" s="63" t="s">
        <v>54</v>
      </c>
      <c r="Y138" s="63" t="s">
        <v>54</v>
      </c>
      <c r="Z138" s="23" t="s">
        <v>733</v>
      </c>
      <c r="AA138" s="23" t="s">
        <v>733</v>
      </c>
      <c r="AB138" s="23" t="s">
        <v>733</v>
      </c>
      <c r="AC138" s="63" t="s">
        <v>54</v>
      </c>
      <c r="AD138" s="63" t="s">
        <v>54</v>
      </c>
      <c r="AE138" s="23" t="s">
        <v>733</v>
      </c>
    </row>
    <row r="139" spans="2:31" s="49" customFormat="1" ht="25.5" customHeight="1">
      <c r="B139" s="54">
        <f t="shared" si="4"/>
        <v>133</v>
      </c>
      <c r="C139" s="55" t="s">
        <v>327</v>
      </c>
      <c r="D139" s="56" t="s">
        <v>49</v>
      </c>
      <c r="E139" s="57" t="s">
        <v>328</v>
      </c>
      <c r="F139" s="57" t="s">
        <v>329</v>
      </c>
      <c r="G139" s="58" t="s">
        <v>330</v>
      </c>
      <c r="H139" s="55" t="s">
        <v>331</v>
      </c>
      <c r="I139" s="55">
        <v>2013</v>
      </c>
      <c r="J139" s="55">
        <v>2</v>
      </c>
      <c r="K139" s="55">
        <v>62</v>
      </c>
      <c r="L139" s="55">
        <v>3261</v>
      </c>
      <c r="M139" s="59">
        <v>4500</v>
      </c>
      <c r="N139" s="60">
        <v>881643.37</v>
      </c>
      <c r="O139" s="61">
        <v>0.5</v>
      </c>
      <c r="P139" s="197"/>
      <c r="Q139" s="197"/>
      <c r="R139" s="55" t="s">
        <v>691</v>
      </c>
      <c r="S139" s="55" t="s">
        <v>700</v>
      </c>
      <c r="T139" s="54">
        <f t="shared" si="5"/>
        <v>133</v>
      </c>
      <c r="U139" s="55" t="s">
        <v>327</v>
      </c>
      <c r="V139" s="23" t="s">
        <v>733</v>
      </c>
      <c r="W139" s="23" t="s">
        <v>733</v>
      </c>
      <c r="X139" s="63" t="s">
        <v>54</v>
      </c>
      <c r="Y139" s="63" t="s">
        <v>54</v>
      </c>
      <c r="Z139" s="23" t="s">
        <v>733</v>
      </c>
      <c r="AA139" s="23" t="s">
        <v>733</v>
      </c>
      <c r="AB139" s="23" t="s">
        <v>733</v>
      </c>
      <c r="AC139" s="63" t="s">
        <v>54</v>
      </c>
      <c r="AD139" s="63" t="s">
        <v>54</v>
      </c>
      <c r="AE139" s="23" t="s">
        <v>733</v>
      </c>
    </row>
    <row r="140" spans="2:31" s="49" customFormat="1" ht="25.5" customHeight="1">
      <c r="B140" s="54">
        <f t="shared" si="4"/>
        <v>134</v>
      </c>
      <c r="C140" s="55" t="s">
        <v>381</v>
      </c>
      <c r="D140" s="66" t="s">
        <v>49</v>
      </c>
      <c r="E140" s="57" t="s">
        <v>383</v>
      </c>
      <c r="F140" s="57" t="s">
        <v>384</v>
      </c>
      <c r="G140" s="58" t="s">
        <v>385</v>
      </c>
      <c r="H140" s="55" t="s">
        <v>386</v>
      </c>
      <c r="I140" s="55">
        <v>2015</v>
      </c>
      <c r="J140" s="55">
        <v>3</v>
      </c>
      <c r="K140" s="55">
        <v>96</v>
      </c>
      <c r="L140" s="55">
        <v>2998</v>
      </c>
      <c r="M140" s="59">
        <v>3500</v>
      </c>
      <c r="N140" s="60">
        <v>329617.61</v>
      </c>
      <c r="O140" s="61">
        <v>0.65</v>
      </c>
      <c r="P140" s="197"/>
      <c r="Q140" s="197"/>
      <c r="R140" s="55" t="s">
        <v>721</v>
      </c>
      <c r="S140" s="55" t="s">
        <v>700</v>
      </c>
      <c r="T140" s="54">
        <f t="shared" si="5"/>
        <v>134</v>
      </c>
      <c r="U140" s="55" t="s">
        <v>381</v>
      </c>
      <c r="V140" s="23" t="s">
        <v>733</v>
      </c>
      <c r="W140" s="23" t="s">
        <v>733</v>
      </c>
      <c r="X140" s="63" t="s">
        <v>54</v>
      </c>
      <c r="Y140" s="63" t="s">
        <v>54</v>
      </c>
      <c r="Z140" s="23" t="s">
        <v>733</v>
      </c>
      <c r="AA140" s="23" t="s">
        <v>733</v>
      </c>
      <c r="AB140" s="23" t="s">
        <v>733</v>
      </c>
      <c r="AC140" s="63" t="s">
        <v>54</v>
      </c>
      <c r="AD140" s="63" t="s">
        <v>54</v>
      </c>
      <c r="AE140" s="23" t="s">
        <v>733</v>
      </c>
    </row>
    <row r="141" spans="2:31" s="49" customFormat="1" ht="25.5" customHeight="1">
      <c r="B141" s="54">
        <f t="shared" si="4"/>
        <v>135</v>
      </c>
      <c r="C141" s="55" t="s">
        <v>387</v>
      </c>
      <c r="D141" s="66" t="s">
        <v>49</v>
      </c>
      <c r="E141" s="57" t="s">
        <v>383</v>
      </c>
      <c r="F141" s="57" t="s">
        <v>384</v>
      </c>
      <c r="G141" s="58" t="s">
        <v>388</v>
      </c>
      <c r="H141" s="55" t="s">
        <v>389</v>
      </c>
      <c r="I141" s="55">
        <v>2014</v>
      </c>
      <c r="J141" s="55">
        <v>3</v>
      </c>
      <c r="K141" s="55">
        <v>96</v>
      </c>
      <c r="L141" s="55">
        <v>2998</v>
      </c>
      <c r="M141" s="59">
        <v>3500</v>
      </c>
      <c r="N141" s="60">
        <v>329617.61</v>
      </c>
      <c r="O141" s="61">
        <v>0.65</v>
      </c>
      <c r="P141" s="197"/>
      <c r="Q141" s="197"/>
      <c r="R141" s="55" t="s">
        <v>721</v>
      </c>
      <c r="S141" s="55" t="s">
        <v>700</v>
      </c>
      <c r="T141" s="54">
        <f t="shared" si="5"/>
        <v>135</v>
      </c>
      <c r="U141" s="55" t="s">
        <v>387</v>
      </c>
      <c r="V141" s="23" t="s">
        <v>733</v>
      </c>
      <c r="W141" s="23" t="s">
        <v>733</v>
      </c>
      <c r="X141" s="63" t="s">
        <v>54</v>
      </c>
      <c r="Y141" s="63" t="s">
        <v>54</v>
      </c>
      <c r="Z141" s="23" t="s">
        <v>733</v>
      </c>
      <c r="AA141" s="23" t="s">
        <v>733</v>
      </c>
      <c r="AB141" s="23" t="s">
        <v>733</v>
      </c>
      <c r="AC141" s="63" t="s">
        <v>54</v>
      </c>
      <c r="AD141" s="63" t="s">
        <v>54</v>
      </c>
      <c r="AE141" s="23" t="s">
        <v>733</v>
      </c>
    </row>
    <row r="142" spans="2:31" s="49" customFormat="1" ht="30.6" customHeight="1">
      <c r="B142" s="54">
        <f t="shared" si="4"/>
        <v>136</v>
      </c>
      <c r="C142" s="55" t="s">
        <v>418</v>
      </c>
      <c r="D142" s="56" t="s">
        <v>49</v>
      </c>
      <c r="E142" s="57" t="s">
        <v>83</v>
      </c>
      <c r="F142" s="57" t="s">
        <v>419</v>
      </c>
      <c r="G142" s="57" t="s">
        <v>420</v>
      </c>
      <c r="H142" s="55" t="s">
        <v>421</v>
      </c>
      <c r="I142" s="55">
        <v>2016</v>
      </c>
      <c r="J142" s="55">
        <v>2</v>
      </c>
      <c r="K142" s="55">
        <v>61</v>
      </c>
      <c r="L142" s="55">
        <v>1299</v>
      </c>
      <c r="M142" s="59">
        <v>2200</v>
      </c>
      <c r="N142" s="60">
        <v>184471.23</v>
      </c>
      <c r="O142" s="61">
        <v>0.65</v>
      </c>
      <c r="P142" s="197"/>
      <c r="Q142" s="197"/>
      <c r="R142" s="55" t="s">
        <v>720</v>
      </c>
      <c r="S142" s="55" t="s">
        <v>700</v>
      </c>
      <c r="T142" s="54">
        <f t="shared" si="5"/>
        <v>136</v>
      </c>
      <c r="U142" s="55" t="s">
        <v>418</v>
      </c>
      <c r="V142" s="23" t="s">
        <v>733</v>
      </c>
      <c r="W142" s="23" t="s">
        <v>733</v>
      </c>
      <c r="X142" s="63" t="s">
        <v>54</v>
      </c>
      <c r="Y142" s="63" t="s">
        <v>54</v>
      </c>
      <c r="Z142" s="23" t="s">
        <v>733</v>
      </c>
      <c r="AA142" s="23" t="s">
        <v>733</v>
      </c>
      <c r="AB142" s="23" t="s">
        <v>733</v>
      </c>
      <c r="AC142" s="63" t="s">
        <v>54</v>
      </c>
      <c r="AD142" s="63" t="s">
        <v>54</v>
      </c>
      <c r="AE142" s="23" t="s">
        <v>733</v>
      </c>
    </row>
    <row r="143" spans="2:31" s="49" customFormat="1" ht="31.15" customHeight="1">
      <c r="B143" s="54">
        <f t="shared" si="4"/>
        <v>137</v>
      </c>
      <c r="C143" s="55" t="s">
        <v>422</v>
      </c>
      <c r="D143" s="56" t="s">
        <v>49</v>
      </c>
      <c r="E143" s="57" t="s">
        <v>83</v>
      </c>
      <c r="F143" s="57" t="s">
        <v>419</v>
      </c>
      <c r="G143" s="57" t="s">
        <v>420</v>
      </c>
      <c r="H143" s="55" t="s">
        <v>423</v>
      </c>
      <c r="I143" s="55">
        <v>2016</v>
      </c>
      <c r="J143" s="55">
        <v>2</v>
      </c>
      <c r="K143" s="55">
        <v>61</v>
      </c>
      <c r="L143" s="55">
        <v>1299</v>
      </c>
      <c r="M143" s="59">
        <v>2200</v>
      </c>
      <c r="N143" s="60">
        <v>184471.23</v>
      </c>
      <c r="O143" s="61">
        <v>0.65</v>
      </c>
      <c r="P143" s="197"/>
      <c r="Q143" s="197"/>
      <c r="R143" s="55" t="s">
        <v>720</v>
      </c>
      <c r="S143" s="55" t="s">
        <v>700</v>
      </c>
      <c r="T143" s="54">
        <f t="shared" si="5"/>
        <v>137</v>
      </c>
      <c r="U143" s="55" t="s">
        <v>422</v>
      </c>
      <c r="V143" s="23" t="s">
        <v>733</v>
      </c>
      <c r="W143" s="23" t="s">
        <v>733</v>
      </c>
      <c r="X143" s="63" t="s">
        <v>54</v>
      </c>
      <c r="Y143" s="63" t="s">
        <v>54</v>
      </c>
      <c r="Z143" s="23" t="s">
        <v>733</v>
      </c>
      <c r="AA143" s="23" t="s">
        <v>733</v>
      </c>
      <c r="AB143" s="23" t="s">
        <v>733</v>
      </c>
      <c r="AC143" s="63" t="s">
        <v>54</v>
      </c>
      <c r="AD143" s="63" t="s">
        <v>54</v>
      </c>
      <c r="AE143" s="23" t="s">
        <v>733</v>
      </c>
    </row>
    <row r="144" spans="2:31" s="49" customFormat="1" ht="25.5" customHeight="1">
      <c r="B144" s="54">
        <f t="shared" si="4"/>
        <v>138</v>
      </c>
      <c r="C144" s="55" t="s">
        <v>55</v>
      </c>
      <c r="D144" s="56" t="s">
        <v>49</v>
      </c>
      <c r="E144" s="57" t="s">
        <v>56</v>
      </c>
      <c r="F144" s="57" t="s">
        <v>57</v>
      </c>
      <c r="G144" s="57" t="s">
        <v>58</v>
      </c>
      <c r="H144" s="58" t="s">
        <v>59</v>
      </c>
      <c r="I144" s="58">
        <v>2009</v>
      </c>
      <c r="J144" s="55">
        <v>3</v>
      </c>
      <c r="K144" s="58">
        <v>107</v>
      </c>
      <c r="L144" s="58">
        <v>2998</v>
      </c>
      <c r="M144" s="94">
        <v>7500</v>
      </c>
      <c r="N144" s="95">
        <v>515836.9</v>
      </c>
      <c r="O144" s="61">
        <v>0.65</v>
      </c>
      <c r="P144" s="197"/>
      <c r="Q144" s="197"/>
      <c r="R144" s="58" t="s">
        <v>722</v>
      </c>
      <c r="S144" s="55" t="s">
        <v>700</v>
      </c>
      <c r="T144" s="54">
        <f t="shared" si="5"/>
        <v>138</v>
      </c>
      <c r="U144" s="55" t="s">
        <v>55</v>
      </c>
      <c r="V144" s="23" t="s">
        <v>733</v>
      </c>
      <c r="W144" s="23" t="s">
        <v>733</v>
      </c>
      <c r="X144" s="63" t="s">
        <v>54</v>
      </c>
      <c r="Y144" s="63" t="s">
        <v>54</v>
      </c>
      <c r="Z144" s="23" t="s">
        <v>733</v>
      </c>
      <c r="AA144" s="23" t="s">
        <v>733</v>
      </c>
      <c r="AB144" s="23" t="s">
        <v>733</v>
      </c>
      <c r="AC144" s="63" t="s">
        <v>54</v>
      </c>
      <c r="AD144" s="63" t="s">
        <v>54</v>
      </c>
      <c r="AE144" s="23" t="s">
        <v>733</v>
      </c>
    </row>
    <row r="145" spans="2:31" s="49" customFormat="1" ht="25.5" customHeight="1">
      <c r="B145" s="54">
        <f t="shared" si="4"/>
        <v>139</v>
      </c>
      <c r="C145" s="55" t="s">
        <v>109</v>
      </c>
      <c r="D145" s="56" t="s">
        <v>49</v>
      </c>
      <c r="E145" s="57" t="s">
        <v>50</v>
      </c>
      <c r="F145" s="57" t="s">
        <v>110</v>
      </c>
      <c r="G145" s="58" t="s">
        <v>111</v>
      </c>
      <c r="H145" s="55" t="s">
        <v>112</v>
      </c>
      <c r="I145" s="55">
        <v>2007</v>
      </c>
      <c r="J145" s="55">
        <v>3</v>
      </c>
      <c r="K145" s="55">
        <v>170</v>
      </c>
      <c r="L145" s="55">
        <v>6374</v>
      </c>
      <c r="M145" s="59">
        <v>17500</v>
      </c>
      <c r="N145" s="60">
        <v>1049800</v>
      </c>
      <c r="O145" s="61">
        <v>0.65</v>
      </c>
      <c r="P145" s="197"/>
      <c r="Q145" s="197"/>
      <c r="R145" s="55" t="s">
        <v>692</v>
      </c>
      <c r="S145" s="55" t="s">
        <v>700</v>
      </c>
      <c r="T145" s="54">
        <f t="shared" si="5"/>
        <v>139</v>
      </c>
      <c r="U145" s="55" t="s">
        <v>109</v>
      </c>
      <c r="V145" s="23" t="s">
        <v>733</v>
      </c>
      <c r="W145" s="23" t="s">
        <v>733</v>
      </c>
      <c r="X145" s="63" t="s">
        <v>54</v>
      </c>
      <c r="Y145" s="63" t="s">
        <v>54</v>
      </c>
      <c r="Z145" s="23" t="s">
        <v>733</v>
      </c>
      <c r="AA145" s="23" t="s">
        <v>733</v>
      </c>
      <c r="AB145" s="23" t="s">
        <v>733</v>
      </c>
      <c r="AC145" s="63" t="s">
        <v>54</v>
      </c>
      <c r="AD145" s="63" t="s">
        <v>54</v>
      </c>
      <c r="AE145" s="23" t="s">
        <v>733</v>
      </c>
    </row>
    <row r="146" spans="2:31" s="49" customFormat="1" ht="25.5" customHeight="1">
      <c r="B146" s="54">
        <f t="shared" si="4"/>
        <v>140</v>
      </c>
      <c r="C146" s="55" t="s">
        <v>568</v>
      </c>
      <c r="D146" s="56" t="s">
        <v>49</v>
      </c>
      <c r="E146" s="57" t="s">
        <v>83</v>
      </c>
      <c r="F146" s="57" t="s">
        <v>569</v>
      </c>
      <c r="G146" s="58" t="s">
        <v>570</v>
      </c>
      <c r="H146" s="55" t="s">
        <v>571</v>
      </c>
      <c r="I146" s="55">
        <v>2021</v>
      </c>
      <c r="J146" s="55">
        <v>2</v>
      </c>
      <c r="K146" s="55">
        <v>55</v>
      </c>
      <c r="L146" s="55">
        <v>1461</v>
      </c>
      <c r="M146" s="59">
        <v>1930</v>
      </c>
      <c r="N146" s="60">
        <v>160000</v>
      </c>
      <c r="O146" s="74">
        <v>0.65</v>
      </c>
      <c r="P146" s="197"/>
      <c r="Q146" s="197"/>
      <c r="R146" s="107" t="s">
        <v>572</v>
      </c>
      <c r="S146" s="108" t="s">
        <v>572</v>
      </c>
      <c r="T146" s="54">
        <f t="shared" si="5"/>
        <v>140</v>
      </c>
      <c r="U146" s="55" t="s">
        <v>568</v>
      </c>
      <c r="V146" s="23" t="s">
        <v>733</v>
      </c>
      <c r="W146" s="23" t="s">
        <v>733</v>
      </c>
      <c r="X146" s="23" t="s">
        <v>733</v>
      </c>
      <c r="Y146" s="63" t="s">
        <v>54</v>
      </c>
      <c r="Z146" s="63" t="s">
        <v>54</v>
      </c>
      <c r="AA146" s="23" t="s">
        <v>733</v>
      </c>
      <c r="AB146" s="23" t="s">
        <v>733</v>
      </c>
      <c r="AC146" s="23" t="s">
        <v>733</v>
      </c>
      <c r="AD146" s="63" t="s">
        <v>54</v>
      </c>
      <c r="AE146" s="63" t="s">
        <v>54</v>
      </c>
    </row>
    <row r="147" spans="2:31" s="49" customFormat="1" ht="25.5" customHeight="1">
      <c r="B147" s="54">
        <f t="shared" si="4"/>
        <v>141</v>
      </c>
      <c r="C147" s="55" t="s">
        <v>184</v>
      </c>
      <c r="D147" s="56" t="s">
        <v>49</v>
      </c>
      <c r="E147" s="57" t="s">
        <v>185</v>
      </c>
      <c r="F147" s="57" t="s">
        <v>172</v>
      </c>
      <c r="G147" s="58" t="s">
        <v>186</v>
      </c>
      <c r="H147" s="55" t="s">
        <v>187</v>
      </c>
      <c r="I147" s="55">
        <v>2008</v>
      </c>
      <c r="J147" s="55">
        <v>3</v>
      </c>
      <c r="K147" s="55">
        <v>176</v>
      </c>
      <c r="L147" s="55">
        <v>6871</v>
      </c>
      <c r="M147" s="59">
        <v>18000</v>
      </c>
      <c r="N147" s="60">
        <v>803355</v>
      </c>
      <c r="O147" s="61">
        <v>0.65</v>
      </c>
      <c r="P147" s="197"/>
      <c r="Q147" s="197"/>
      <c r="R147" s="55" t="s">
        <v>693</v>
      </c>
      <c r="S147" s="55" t="s">
        <v>700</v>
      </c>
      <c r="T147" s="54">
        <f t="shared" si="5"/>
        <v>141</v>
      </c>
      <c r="U147" s="55" t="s">
        <v>184</v>
      </c>
      <c r="V147" s="23" t="s">
        <v>733</v>
      </c>
      <c r="W147" s="23" t="s">
        <v>733</v>
      </c>
      <c r="X147" s="63" t="s">
        <v>54</v>
      </c>
      <c r="Y147" s="63" t="s">
        <v>54</v>
      </c>
      <c r="Z147" s="23" t="s">
        <v>733</v>
      </c>
      <c r="AA147" s="23" t="s">
        <v>733</v>
      </c>
      <c r="AB147" s="23" t="s">
        <v>733</v>
      </c>
      <c r="AC147" s="63" t="s">
        <v>54</v>
      </c>
      <c r="AD147" s="63" t="s">
        <v>54</v>
      </c>
      <c r="AE147" s="23" t="s">
        <v>733</v>
      </c>
    </row>
    <row r="148" spans="2:31" s="49" customFormat="1" ht="25.5" customHeight="1">
      <c r="B148" s="54">
        <f t="shared" si="4"/>
        <v>142</v>
      </c>
      <c r="C148" s="55" t="s">
        <v>443</v>
      </c>
      <c r="D148" s="56" t="s">
        <v>49</v>
      </c>
      <c r="E148" s="57" t="s">
        <v>83</v>
      </c>
      <c r="F148" s="57" t="s">
        <v>444</v>
      </c>
      <c r="G148" s="58" t="s">
        <v>445</v>
      </c>
      <c r="H148" s="55" t="s">
        <v>446</v>
      </c>
      <c r="I148" s="55">
        <v>2009</v>
      </c>
      <c r="J148" s="55">
        <v>3</v>
      </c>
      <c r="K148" s="55">
        <v>107</v>
      </c>
      <c r="L148" s="55">
        <v>2998</v>
      </c>
      <c r="M148" s="59">
        <v>3500</v>
      </c>
      <c r="N148" s="60">
        <v>256800</v>
      </c>
      <c r="O148" s="61">
        <v>0.65</v>
      </c>
      <c r="P148" s="197"/>
      <c r="Q148" s="197"/>
      <c r="R148" s="55" t="s">
        <v>694</v>
      </c>
      <c r="S148" s="55" t="s">
        <v>700</v>
      </c>
      <c r="T148" s="54">
        <f t="shared" si="5"/>
        <v>142</v>
      </c>
      <c r="U148" s="55" t="s">
        <v>443</v>
      </c>
      <c r="V148" s="23" t="s">
        <v>733</v>
      </c>
      <c r="W148" s="23" t="s">
        <v>733</v>
      </c>
      <c r="X148" s="63" t="s">
        <v>54</v>
      </c>
      <c r="Y148" s="63" t="s">
        <v>54</v>
      </c>
      <c r="Z148" s="23" t="s">
        <v>733</v>
      </c>
      <c r="AA148" s="23" t="s">
        <v>733</v>
      </c>
      <c r="AB148" s="23" t="s">
        <v>733</v>
      </c>
      <c r="AC148" s="63" t="s">
        <v>54</v>
      </c>
      <c r="AD148" s="63" t="s">
        <v>54</v>
      </c>
      <c r="AE148" s="23">
        <v>0</v>
      </c>
    </row>
    <row r="149" spans="2:31" s="49" customFormat="1" ht="25.5" customHeight="1">
      <c r="B149" s="54">
        <f t="shared" si="4"/>
        <v>143</v>
      </c>
      <c r="C149" s="55" t="s">
        <v>24</v>
      </c>
      <c r="D149" s="66" t="s">
        <v>49</v>
      </c>
      <c r="E149" s="109" t="s">
        <v>499</v>
      </c>
      <c r="F149" s="110" t="s">
        <v>462</v>
      </c>
      <c r="G149" s="109" t="s">
        <v>500</v>
      </c>
      <c r="H149" s="109" t="s">
        <v>500</v>
      </c>
      <c r="I149" s="109">
        <v>2012</v>
      </c>
      <c r="J149" s="55">
        <v>1</v>
      </c>
      <c r="K149" s="111">
        <v>179</v>
      </c>
      <c r="L149" s="59" t="s">
        <v>24</v>
      </c>
      <c r="M149" s="112" t="s">
        <v>24</v>
      </c>
      <c r="N149" s="60">
        <v>1958372.6</v>
      </c>
      <c r="O149" s="92" t="s">
        <v>24</v>
      </c>
      <c r="P149" s="199"/>
      <c r="Q149" s="199"/>
      <c r="R149" s="55" t="s">
        <v>24</v>
      </c>
      <c r="S149" s="55" t="s">
        <v>700</v>
      </c>
      <c r="T149" s="54">
        <f t="shared" si="5"/>
        <v>143</v>
      </c>
      <c r="U149" s="55" t="s">
        <v>24</v>
      </c>
      <c r="V149" s="63" t="s">
        <v>54</v>
      </c>
      <c r="W149" s="63" t="s">
        <v>54</v>
      </c>
      <c r="X149" s="23" t="s">
        <v>733</v>
      </c>
      <c r="Y149" s="23" t="s">
        <v>733</v>
      </c>
      <c r="Z149" s="63" t="s">
        <v>54</v>
      </c>
      <c r="AA149" s="63" t="s">
        <v>54</v>
      </c>
      <c r="AB149" s="63" t="s">
        <v>54</v>
      </c>
      <c r="AC149" s="23" t="s">
        <v>733</v>
      </c>
      <c r="AD149" s="23" t="s">
        <v>733</v>
      </c>
      <c r="AE149" s="63" t="s">
        <v>54</v>
      </c>
    </row>
    <row r="150" spans="2:31" s="49" customFormat="1" ht="25.5" customHeight="1">
      <c r="B150" s="54">
        <f t="shared" si="4"/>
        <v>144</v>
      </c>
      <c r="C150" s="55" t="s">
        <v>24</v>
      </c>
      <c r="D150" s="65" t="s">
        <v>49</v>
      </c>
      <c r="E150" s="109" t="s">
        <v>499</v>
      </c>
      <c r="F150" s="113" t="s">
        <v>463</v>
      </c>
      <c r="G150" s="110" t="s">
        <v>501</v>
      </c>
      <c r="H150" s="70">
        <v>101930081013</v>
      </c>
      <c r="I150" s="68">
        <v>2015</v>
      </c>
      <c r="J150" s="55">
        <v>1</v>
      </c>
      <c r="K150" s="70">
        <v>210</v>
      </c>
      <c r="L150" s="59" t="s">
        <v>24</v>
      </c>
      <c r="M150" s="114" t="s">
        <v>24</v>
      </c>
      <c r="N150" s="60">
        <v>1909524</v>
      </c>
      <c r="O150" s="92" t="s">
        <v>24</v>
      </c>
      <c r="P150" s="199"/>
      <c r="Q150" s="199"/>
      <c r="R150" s="55" t="s">
        <v>24</v>
      </c>
      <c r="S150" s="55" t="s">
        <v>700</v>
      </c>
      <c r="T150" s="54">
        <f t="shared" si="5"/>
        <v>144</v>
      </c>
      <c r="U150" s="55" t="s">
        <v>24</v>
      </c>
      <c r="V150" s="63" t="s">
        <v>54</v>
      </c>
      <c r="W150" s="63" t="s">
        <v>54</v>
      </c>
      <c r="X150" s="23" t="s">
        <v>733</v>
      </c>
      <c r="Y150" s="23" t="s">
        <v>733</v>
      </c>
      <c r="Z150" s="63" t="s">
        <v>54</v>
      </c>
      <c r="AA150" s="63" t="s">
        <v>54</v>
      </c>
      <c r="AB150" s="63" t="s">
        <v>54</v>
      </c>
      <c r="AC150" s="23" t="s">
        <v>733</v>
      </c>
      <c r="AD150" s="23" t="s">
        <v>733</v>
      </c>
      <c r="AE150" s="63" t="s">
        <v>54</v>
      </c>
    </row>
    <row r="151" spans="2:31" s="49" customFormat="1" ht="27.6" customHeight="1">
      <c r="B151" s="115">
        <f t="shared" si="4"/>
        <v>145</v>
      </c>
      <c r="C151" s="116" t="s">
        <v>24</v>
      </c>
      <c r="D151" s="117" t="s">
        <v>49</v>
      </c>
      <c r="E151" s="118" t="s">
        <v>487</v>
      </c>
      <c r="F151" s="119" t="s">
        <v>482</v>
      </c>
      <c r="G151" s="119" t="s">
        <v>488</v>
      </c>
      <c r="H151" s="105" t="s">
        <v>489</v>
      </c>
      <c r="I151" s="105">
        <v>2012</v>
      </c>
      <c r="J151" s="116">
        <v>1</v>
      </c>
      <c r="K151" s="120">
        <v>150</v>
      </c>
      <c r="L151" s="121" t="s">
        <v>24</v>
      </c>
      <c r="M151" s="122" t="s">
        <v>24</v>
      </c>
      <c r="N151" s="123">
        <v>2553166.65</v>
      </c>
      <c r="O151" s="124" t="s">
        <v>24</v>
      </c>
      <c r="P151" s="200"/>
      <c r="Q151" s="200"/>
      <c r="R151" s="116" t="s">
        <v>24</v>
      </c>
      <c r="S151" s="116" t="s">
        <v>701</v>
      </c>
      <c r="T151" s="115">
        <f t="shared" si="5"/>
        <v>145</v>
      </c>
      <c r="U151" s="116" t="s">
        <v>24</v>
      </c>
      <c r="V151" s="125" t="s">
        <v>54</v>
      </c>
      <c r="W151" s="125" t="s">
        <v>54</v>
      </c>
      <c r="X151" s="44" t="s">
        <v>733</v>
      </c>
      <c r="Y151" s="23" t="s">
        <v>733</v>
      </c>
      <c r="Z151" s="63" t="s">
        <v>54</v>
      </c>
      <c r="AA151" s="63" t="s">
        <v>54</v>
      </c>
      <c r="AB151" s="63" t="s">
        <v>54</v>
      </c>
      <c r="AC151" s="23" t="s">
        <v>733</v>
      </c>
      <c r="AD151" s="23" t="s">
        <v>733</v>
      </c>
      <c r="AE151" s="63" t="s">
        <v>54</v>
      </c>
    </row>
    <row r="152" spans="2:31" s="49" customFormat="1" ht="35.25" customHeight="1">
      <c r="B152" s="54">
        <f t="shared" si="4"/>
        <v>146</v>
      </c>
      <c r="C152" s="55" t="s">
        <v>738</v>
      </c>
      <c r="D152" s="65" t="s">
        <v>626</v>
      </c>
      <c r="E152" s="57" t="s">
        <v>50</v>
      </c>
      <c r="F152" s="57" t="s">
        <v>740</v>
      </c>
      <c r="G152" s="56" t="s">
        <v>739</v>
      </c>
      <c r="H152" s="66" t="s">
        <v>741</v>
      </c>
      <c r="I152" s="66">
        <v>2022</v>
      </c>
      <c r="J152" s="55">
        <v>3</v>
      </c>
      <c r="K152" s="73">
        <v>129</v>
      </c>
      <c r="L152" s="59">
        <v>2998</v>
      </c>
      <c r="M152" s="126">
        <v>7490</v>
      </c>
      <c r="N152" s="60">
        <v>759000</v>
      </c>
      <c r="O152" s="55">
        <v>65</v>
      </c>
      <c r="P152" s="199"/>
      <c r="Q152" s="199"/>
      <c r="R152" s="55" t="s">
        <v>742</v>
      </c>
      <c r="S152" s="55" t="s">
        <v>742</v>
      </c>
      <c r="T152" s="54">
        <f t="shared" si="5"/>
        <v>146</v>
      </c>
      <c r="U152" s="55" t="s">
        <v>738</v>
      </c>
      <c r="V152" s="23" t="s">
        <v>733</v>
      </c>
      <c r="W152" s="23" t="s">
        <v>733</v>
      </c>
      <c r="X152" s="23" t="s">
        <v>733</v>
      </c>
      <c r="Y152" s="23" t="s">
        <v>733</v>
      </c>
      <c r="Z152" s="63" t="s">
        <v>54</v>
      </c>
      <c r="AA152" s="23" t="s">
        <v>733</v>
      </c>
      <c r="AB152" s="23" t="s">
        <v>733</v>
      </c>
      <c r="AC152" s="23" t="s">
        <v>733</v>
      </c>
      <c r="AD152" s="23" t="s">
        <v>733</v>
      </c>
      <c r="AE152" s="63" t="s">
        <v>54</v>
      </c>
    </row>
    <row r="153" spans="2:31" s="49" customFormat="1" ht="27" customHeight="1">
      <c r="B153" s="115">
        <f t="shared" si="4"/>
        <v>147</v>
      </c>
      <c r="C153" s="127" t="s">
        <v>628</v>
      </c>
      <c r="D153" s="128" t="s">
        <v>49</v>
      </c>
      <c r="E153" s="129" t="s">
        <v>290</v>
      </c>
      <c r="F153" s="130" t="s">
        <v>616</v>
      </c>
      <c r="G153" s="131" t="s">
        <v>615</v>
      </c>
      <c r="H153" s="132" t="s">
        <v>627</v>
      </c>
      <c r="I153" s="133">
        <v>2022</v>
      </c>
      <c r="J153" s="127">
        <v>5</v>
      </c>
      <c r="K153" s="134">
        <v>110</v>
      </c>
      <c r="L153" s="134">
        <v>1968</v>
      </c>
      <c r="M153" s="135" t="s">
        <v>24</v>
      </c>
      <c r="N153" s="136">
        <v>189176.86</v>
      </c>
      <c r="O153" s="137">
        <v>0</v>
      </c>
      <c r="P153" s="201"/>
      <c r="Q153" s="201"/>
      <c r="R153" s="127" t="s">
        <v>699</v>
      </c>
      <c r="S153" s="127" t="s">
        <v>699</v>
      </c>
      <c r="T153" s="115">
        <f t="shared" si="5"/>
        <v>147</v>
      </c>
      <c r="U153" s="127" t="s">
        <v>628</v>
      </c>
      <c r="V153" s="32" t="s">
        <v>733</v>
      </c>
      <c r="W153" s="32" t="s">
        <v>733</v>
      </c>
      <c r="X153" s="32" t="s">
        <v>733</v>
      </c>
      <c r="Y153" s="63" t="s">
        <v>54</v>
      </c>
      <c r="Z153" s="63" t="s">
        <v>54</v>
      </c>
      <c r="AA153" s="23" t="s">
        <v>733</v>
      </c>
      <c r="AB153" s="23" t="s">
        <v>733</v>
      </c>
      <c r="AC153" s="23" t="s">
        <v>733</v>
      </c>
      <c r="AD153" s="63" t="s">
        <v>54</v>
      </c>
      <c r="AE153" s="63" t="s">
        <v>54</v>
      </c>
    </row>
    <row r="154" spans="2:31" s="49" customFormat="1" ht="52.9" customHeight="1">
      <c r="B154" s="54">
        <f t="shared" si="4"/>
        <v>148</v>
      </c>
      <c r="C154" s="55" t="s">
        <v>628</v>
      </c>
      <c r="D154" s="117" t="s">
        <v>49</v>
      </c>
      <c r="E154" s="65" t="s">
        <v>724</v>
      </c>
      <c r="F154" s="138" t="s">
        <v>617</v>
      </c>
      <c r="G154" s="139" t="s">
        <v>618</v>
      </c>
      <c r="H154" s="65" t="s">
        <v>627</v>
      </c>
      <c r="I154" s="140">
        <v>2022</v>
      </c>
      <c r="J154" s="55">
        <v>3</v>
      </c>
      <c r="K154" s="141">
        <v>118</v>
      </c>
      <c r="L154" s="141">
        <v>2998</v>
      </c>
      <c r="M154" s="59">
        <v>3500</v>
      </c>
      <c r="N154" s="123">
        <v>370082</v>
      </c>
      <c r="O154" s="61">
        <v>0</v>
      </c>
      <c r="P154" s="197"/>
      <c r="Q154" s="197"/>
      <c r="R154" s="55" t="s">
        <v>699</v>
      </c>
      <c r="S154" s="55" t="s">
        <v>699</v>
      </c>
      <c r="T154" s="54">
        <f t="shared" si="5"/>
        <v>148</v>
      </c>
      <c r="U154" s="55" t="s">
        <v>628</v>
      </c>
      <c r="V154" s="23" t="s">
        <v>733</v>
      </c>
      <c r="W154" s="23" t="s">
        <v>733</v>
      </c>
      <c r="X154" s="23" t="s">
        <v>733</v>
      </c>
      <c r="Y154" s="63" t="s">
        <v>54</v>
      </c>
      <c r="Z154" s="63" t="s">
        <v>54</v>
      </c>
      <c r="AA154" s="23" t="s">
        <v>733</v>
      </c>
      <c r="AB154" s="23" t="s">
        <v>733</v>
      </c>
      <c r="AC154" s="23" t="s">
        <v>733</v>
      </c>
      <c r="AD154" s="63" t="s">
        <v>54</v>
      </c>
      <c r="AE154" s="63" t="s">
        <v>54</v>
      </c>
    </row>
    <row r="155" spans="2:31" s="49" customFormat="1" ht="65.45" customHeight="1">
      <c r="B155" s="115">
        <f t="shared" si="4"/>
        <v>149</v>
      </c>
      <c r="C155" s="55" t="s">
        <v>628</v>
      </c>
      <c r="D155" s="117" t="s">
        <v>49</v>
      </c>
      <c r="E155" s="65" t="s">
        <v>725</v>
      </c>
      <c r="F155" s="138" t="s">
        <v>620</v>
      </c>
      <c r="G155" s="142" t="s">
        <v>619</v>
      </c>
      <c r="H155" s="65" t="s">
        <v>627</v>
      </c>
      <c r="I155" s="140">
        <v>2022</v>
      </c>
      <c r="J155" s="55">
        <v>3</v>
      </c>
      <c r="K155" s="143">
        <v>24.5</v>
      </c>
      <c r="L155" s="59" t="s">
        <v>24</v>
      </c>
      <c r="M155" s="144">
        <v>2600</v>
      </c>
      <c r="N155" s="123">
        <v>670000</v>
      </c>
      <c r="O155" s="61">
        <v>0</v>
      </c>
      <c r="P155" s="197"/>
      <c r="Q155" s="197"/>
      <c r="R155" s="55" t="s">
        <v>699</v>
      </c>
      <c r="S155" s="55" t="s">
        <v>699</v>
      </c>
      <c r="T155" s="115">
        <f t="shared" si="5"/>
        <v>149</v>
      </c>
      <c r="U155" s="55" t="s">
        <v>628</v>
      </c>
      <c r="V155" s="23" t="s">
        <v>733</v>
      </c>
      <c r="W155" s="23">
        <v>0</v>
      </c>
      <c r="X155" s="23" t="s">
        <v>733</v>
      </c>
      <c r="Y155" s="63" t="s">
        <v>54</v>
      </c>
      <c r="Z155" s="63" t="s">
        <v>54</v>
      </c>
      <c r="AA155" s="23" t="s">
        <v>733</v>
      </c>
      <c r="AB155" s="23" t="s">
        <v>733</v>
      </c>
      <c r="AC155" s="23" t="s">
        <v>733</v>
      </c>
      <c r="AD155" s="63" t="s">
        <v>54</v>
      </c>
      <c r="AE155" s="63" t="s">
        <v>54</v>
      </c>
    </row>
    <row r="156" spans="2:31" s="49" customFormat="1" ht="65.45" customHeight="1">
      <c r="B156" s="54">
        <f t="shared" si="4"/>
        <v>150</v>
      </c>
      <c r="C156" s="55" t="s">
        <v>628</v>
      </c>
      <c r="D156" s="117" t="s">
        <v>49</v>
      </c>
      <c r="E156" s="65" t="s">
        <v>726</v>
      </c>
      <c r="F156" s="138" t="s">
        <v>620</v>
      </c>
      <c r="G156" s="142" t="s">
        <v>619</v>
      </c>
      <c r="H156" s="65" t="s">
        <v>627</v>
      </c>
      <c r="I156" s="140">
        <v>2022</v>
      </c>
      <c r="J156" s="55">
        <v>3</v>
      </c>
      <c r="K156" s="143">
        <v>24.5</v>
      </c>
      <c r="L156" s="59" t="s">
        <v>24</v>
      </c>
      <c r="M156" s="144">
        <v>2600</v>
      </c>
      <c r="N156" s="123">
        <v>1370000</v>
      </c>
      <c r="O156" s="61">
        <v>0</v>
      </c>
      <c r="P156" s="197"/>
      <c r="Q156" s="197"/>
      <c r="R156" s="55" t="s">
        <v>699</v>
      </c>
      <c r="S156" s="55" t="s">
        <v>699</v>
      </c>
      <c r="T156" s="54">
        <f t="shared" si="5"/>
        <v>150</v>
      </c>
      <c r="U156" s="55" t="s">
        <v>628</v>
      </c>
      <c r="V156" s="23">
        <v>0</v>
      </c>
      <c r="W156" s="23" t="s">
        <v>733</v>
      </c>
      <c r="X156" s="23" t="s">
        <v>733</v>
      </c>
      <c r="Y156" s="63" t="s">
        <v>54</v>
      </c>
      <c r="Z156" s="63" t="s">
        <v>54</v>
      </c>
      <c r="AA156" s="23" t="s">
        <v>733</v>
      </c>
      <c r="AB156" s="23" t="s">
        <v>733</v>
      </c>
      <c r="AC156" s="23" t="s">
        <v>733</v>
      </c>
      <c r="AD156" s="63" t="s">
        <v>54</v>
      </c>
      <c r="AE156" s="63" t="s">
        <v>54</v>
      </c>
    </row>
    <row r="157" spans="2:31" s="49" customFormat="1" ht="39" customHeight="1">
      <c r="B157" s="115">
        <f t="shared" si="4"/>
        <v>151</v>
      </c>
      <c r="C157" s="55" t="s">
        <v>628</v>
      </c>
      <c r="D157" s="117" t="s">
        <v>49</v>
      </c>
      <c r="E157" s="65" t="s">
        <v>727</v>
      </c>
      <c r="F157" s="138" t="s">
        <v>617</v>
      </c>
      <c r="G157" s="139" t="s">
        <v>621</v>
      </c>
      <c r="H157" s="65" t="s">
        <v>627</v>
      </c>
      <c r="I157" s="140">
        <v>2022</v>
      </c>
      <c r="J157" s="55">
        <v>3</v>
      </c>
      <c r="K157" s="141">
        <v>235</v>
      </c>
      <c r="L157" s="141">
        <v>6728</v>
      </c>
      <c r="M157" s="144">
        <v>18000</v>
      </c>
      <c r="N157" s="123">
        <v>947747</v>
      </c>
      <c r="O157" s="61">
        <v>0</v>
      </c>
      <c r="P157" s="197"/>
      <c r="Q157" s="197"/>
      <c r="R157" s="55" t="s">
        <v>699</v>
      </c>
      <c r="S157" s="55" t="s">
        <v>699</v>
      </c>
      <c r="T157" s="115">
        <f t="shared" si="5"/>
        <v>151</v>
      </c>
      <c r="U157" s="55" t="s">
        <v>628</v>
      </c>
      <c r="V157" s="23" t="s">
        <v>733</v>
      </c>
      <c r="W157" s="23" t="s">
        <v>733</v>
      </c>
      <c r="X157" s="23" t="s">
        <v>733</v>
      </c>
      <c r="Y157" s="63" t="s">
        <v>54</v>
      </c>
      <c r="Z157" s="63" t="s">
        <v>54</v>
      </c>
      <c r="AA157" s="23" t="s">
        <v>733</v>
      </c>
      <c r="AB157" s="23" t="s">
        <v>733</v>
      </c>
      <c r="AC157" s="23" t="s">
        <v>733</v>
      </c>
      <c r="AD157" s="63" t="s">
        <v>54</v>
      </c>
      <c r="AE157" s="63" t="s">
        <v>54</v>
      </c>
    </row>
    <row r="158" spans="2:31" s="49" customFormat="1" ht="53.45" customHeight="1">
      <c r="B158" s="54">
        <f t="shared" si="4"/>
        <v>152</v>
      </c>
      <c r="C158" s="55" t="s">
        <v>628</v>
      </c>
      <c r="D158" s="117" t="s">
        <v>626</v>
      </c>
      <c r="E158" s="65" t="s">
        <v>728</v>
      </c>
      <c r="F158" s="138" t="s">
        <v>617</v>
      </c>
      <c r="G158" s="139" t="s">
        <v>622</v>
      </c>
      <c r="H158" s="65" t="s">
        <v>627</v>
      </c>
      <c r="I158" s="140">
        <v>2022</v>
      </c>
      <c r="J158" s="55">
        <v>3</v>
      </c>
      <c r="K158" s="141">
        <v>185</v>
      </c>
      <c r="L158" s="141">
        <v>6278</v>
      </c>
      <c r="M158" s="144">
        <v>11900</v>
      </c>
      <c r="N158" s="123">
        <v>1279011.2</v>
      </c>
      <c r="O158" s="61">
        <v>0</v>
      </c>
      <c r="P158" s="197"/>
      <c r="Q158" s="197"/>
      <c r="R158" s="55" t="s">
        <v>699</v>
      </c>
      <c r="S158" s="55" t="s">
        <v>699</v>
      </c>
      <c r="T158" s="54">
        <f t="shared" si="5"/>
        <v>152</v>
      </c>
      <c r="U158" s="55" t="s">
        <v>628</v>
      </c>
      <c r="V158" s="23" t="s">
        <v>733</v>
      </c>
      <c r="W158" s="23" t="s">
        <v>733</v>
      </c>
      <c r="X158" s="23" t="s">
        <v>733</v>
      </c>
      <c r="Y158" s="23" t="s">
        <v>733</v>
      </c>
      <c r="Z158" s="63" t="s">
        <v>54</v>
      </c>
      <c r="AA158" s="23" t="s">
        <v>733</v>
      </c>
      <c r="AB158" s="23" t="s">
        <v>733</v>
      </c>
      <c r="AC158" s="23" t="s">
        <v>733</v>
      </c>
      <c r="AD158" s="23" t="s">
        <v>733</v>
      </c>
      <c r="AE158" s="63" t="s">
        <v>54</v>
      </c>
    </row>
    <row r="159" spans="2:31" s="49" customFormat="1" ht="55.9" customHeight="1">
      <c r="B159" s="115">
        <f t="shared" si="4"/>
        <v>153</v>
      </c>
      <c r="C159" s="55" t="s">
        <v>628</v>
      </c>
      <c r="D159" s="117" t="s">
        <v>626</v>
      </c>
      <c r="E159" s="65" t="s">
        <v>729</v>
      </c>
      <c r="F159" s="138" t="s">
        <v>623</v>
      </c>
      <c r="G159" s="139" t="s">
        <v>624</v>
      </c>
      <c r="H159" s="65" t="s">
        <v>627</v>
      </c>
      <c r="I159" s="140">
        <v>2022</v>
      </c>
      <c r="J159" s="55">
        <v>3</v>
      </c>
      <c r="K159" s="141">
        <v>110</v>
      </c>
      <c r="L159" s="141">
        <v>2998</v>
      </c>
      <c r="M159" s="144">
        <v>6000</v>
      </c>
      <c r="N159" s="123">
        <v>1471226</v>
      </c>
      <c r="O159" s="61">
        <v>0</v>
      </c>
      <c r="P159" s="197"/>
      <c r="Q159" s="197"/>
      <c r="R159" s="55" t="s">
        <v>699</v>
      </c>
      <c r="S159" s="55" t="s">
        <v>699</v>
      </c>
      <c r="T159" s="115">
        <f t="shared" si="5"/>
        <v>153</v>
      </c>
      <c r="U159" s="55" t="s">
        <v>628</v>
      </c>
      <c r="V159" s="23" t="s">
        <v>733</v>
      </c>
      <c r="W159" s="23" t="s">
        <v>733</v>
      </c>
      <c r="X159" s="23" t="s">
        <v>733</v>
      </c>
      <c r="Y159" s="23" t="s">
        <v>733</v>
      </c>
      <c r="Z159" s="63" t="s">
        <v>54</v>
      </c>
      <c r="AA159" s="23" t="s">
        <v>733</v>
      </c>
      <c r="AB159" s="23" t="s">
        <v>733</v>
      </c>
      <c r="AC159" s="23" t="s">
        <v>733</v>
      </c>
      <c r="AD159" s="23" t="s">
        <v>733</v>
      </c>
      <c r="AE159" s="63" t="s">
        <v>54</v>
      </c>
    </row>
    <row r="160" spans="2:31" s="49" customFormat="1" ht="76.5">
      <c r="B160" s="54">
        <f t="shared" si="4"/>
        <v>154</v>
      </c>
      <c r="C160" s="55" t="s">
        <v>628</v>
      </c>
      <c r="D160" s="65" t="s">
        <v>626</v>
      </c>
      <c r="E160" s="65" t="s">
        <v>730</v>
      </c>
      <c r="F160" s="138" t="s">
        <v>617</v>
      </c>
      <c r="G160" s="139" t="s">
        <v>625</v>
      </c>
      <c r="H160" s="65" t="s">
        <v>627</v>
      </c>
      <c r="I160" s="140">
        <v>2022</v>
      </c>
      <c r="J160" s="55">
        <v>3</v>
      </c>
      <c r="K160" s="141">
        <v>265</v>
      </c>
      <c r="L160" s="141">
        <v>8710</v>
      </c>
      <c r="M160" s="144">
        <v>26000</v>
      </c>
      <c r="N160" s="60">
        <v>1626438.8</v>
      </c>
      <c r="O160" s="61">
        <v>0</v>
      </c>
      <c r="P160" s="197"/>
      <c r="Q160" s="197"/>
      <c r="R160" s="55" t="s">
        <v>699</v>
      </c>
      <c r="S160" s="55" t="s">
        <v>699</v>
      </c>
      <c r="T160" s="54">
        <f t="shared" si="5"/>
        <v>154</v>
      </c>
      <c r="U160" s="55" t="s">
        <v>628</v>
      </c>
      <c r="V160" s="23" t="s">
        <v>733</v>
      </c>
      <c r="W160" s="23" t="s">
        <v>733</v>
      </c>
      <c r="X160" s="23" t="s">
        <v>733</v>
      </c>
      <c r="Y160" s="23" t="s">
        <v>733</v>
      </c>
      <c r="Z160" s="63" t="s">
        <v>54</v>
      </c>
      <c r="AA160" s="23" t="s">
        <v>733</v>
      </c>
      <c r="AB160" s="23" t="s">
        <v>733</v>
      </c>
      <c r="AC160" s="23" t="s">
        <v>733</v>
      </c>
      <c r="AD160" s="23" t="s">
        <v>733</v>
      </c>
      <c r="AE160" s="63" t="s">
        <v>54</v>
      </c>
    </row>
    <row r="161" spans="2:31" s="49" customFormat="1" ht="28.9" customHeight="1">
      <c r="B161" s="145"/>
      <c r="C161" s="146"/>
      <c r="D161" s="147"/>
      <c r="E161" s="147"/>
      <c r="F161" s="148"/>
      <c r="G161" s="149"/>
      <c r="H161" s="147"/>
      <c r="I161" s="150"/>
      <c r="J161" s="146"/>
      <c r="K161" s="151"/>
      <c r="L161" s="151"/>
      <c r="M161" s="152"/>
      <c r="N161" s="153"/>
      <c r="O161" s="154"/>
      <c r="P161" s="154"/>
      <c r="Q161" s="154"/>
      <c r="R161" s="146"/>
      <c r="S161" s="146"/>
      <c r="T161" s="145"/>
      <c r="U161" s="146"/>
      <c r="V161" s="23">
        <f>SUM(V4:V160)</f>
        <v>0</v>
      </c>
      <c r="W161" s="23">
        <f t="shared" ref="W161:Z161" si="6">SUM(W4:W160)</f>
        <v>0</v>
      </c>
      <c r="X161" s="23">
        <f t="shared" si="6"/>
        <v>0</v>
      </c>
      <c r="Y161" s="23">
        <f t="shared" si="6"/>
        <v>0</v>
      </c>
      <c r="Z161" s="23">
        <f t="shared" si="6"/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</row>
    <row r="162" spans="2:31" ht="26.45" customHeight="1">
      <c r="B162" s="155"/>
      <c r="C162" s="156"/>
      <c r="D162" s="156"/>
      <c r="E162" s="156"/>
      <c r="F162" s="157"/>
      <c r="G162" s="158"/>
      <c r="H162" s="158"/>
      <c r="I162" s="158"/>
      <c r="J162" s="157"/>
      <c r="K162" s="157"/>
      <c r="L162" s="155"/>
      <c r="M162" s="159"/>
      <c r="N162" s="160"/>
      <c r="O162" s="161"/>
      <c r="P162" s="161"/>
      <c r="Q162" s="161"/>
      <c r="R162" s="161"/>
      <c r="S162" s="161"/>
      <c r="T162" s="161"/>
      <c r="U162" s="161"/>
      <c r="V162" s="162" t="s">
        <v>538</v>
      </c>
      <c r="W162" s="163"/>
      <c r="X162" s="163"/>
      <c r="Y162" s="163"/>
      <c r="Z162" s="163"/>
      <c r="AA162" s="163"/>
      <c r="AB162" s="163"/>
      <c r="AC162" s="163"/>
      <c r="AD162" s="164"/>
      <c r="AE162" s="165">
        <f>SUM(V161:Z161)</f>
        <v>0</v>
      </c>
    </row>
    <row r="163" spans="2:31" ht="26.45" customHeight="1">
      <c r="B163" s="155"/>
      <c r="C163" s="166"/>
      <c r="D163" s="166"/>
      <c r="E163" s="166"/>
      <c r="F163" s="166"/>
      <c r="G163" s="167"/>
      <c r="H163" s="167"/>
      <c r="I163" s="167"/>
      <c r="J163" s="167"/>
      <c r="K163" s="167"/>
      <c r="L163" s="155"/>
      <c r="M163" s="159"/>
      <c r="N163" s="160"/>
      <c r="O163" s="161"/>
      <c r="P163" s="161"/>
      <c r="Q163" s="161"/>
      <c r="R163" s="161"/>
      <c r="S163" s="161"/>
      <c r="T163" s="168"/>
      <c r="U163" s="168"/>
      <c r="V163" s="162" t="s">
        <v>539</v>
      </c>
      <c r="W163" s="163"/>
      <c r="X163" s="163"/>
      <c r="Y163" s="163"/>
      <c r="Z163" s="163"/>
      <c r="AA163" s="163"/>
      <c r="AB163" s="163"/>
      <c r="AC163" s="163"/>
      <c r="AD163" s="164"/>
      <c r="AE163" s="165">
        <f>SUM(AA161:ACD161)</f>
        <v>0</v>
      </c>
    </row>
    <row r="164" spans="2:31" ht="26.45" customHeight="1">
      <c r="C164" s="169"/>
      <c r="D164" s="169"/>
      <c r="E164" s="169"/>
      <c r="F164" s="169"/>
      <c r="G164" s="48"/>
      <c r="H164" s="48"/>
      <c r="I164" s="48"/>
      <c r="J164" s="48"/>
      <c r="K164" s="48"/>
      <c r="L164" s="47"/>
      <c r="V164" s="162" t="s">
        <v>530</v>
      </c>
      <c r="W164" s="163"/>
      <c r="X164" s="163"/>
      <c r="Y164" s="163"/>
      <c r="Z164" s="163"/>
      <c r="AA164" s="163"/>
      <c r="AB164" s="163"/>
      <c r="AC164" s="163"/>
      <c r="AD164" s="164"/>
      <c r="AE164" s="165">
        <f>SUM(AE162:AE163)</f>
        <v>0</v>
      </c>
    </row>
    <row r="165" spans="2:31" ht="15" customHeight="1">
      <c r="C165" s="169"/>
      <c r="D165" s="169"/>
      <c r="E165" s="169"/>
      <c r="F165" s="169"/>
      <c r="G165" s="48"/>
      <c r="H165" s="48"/>
      <c r="I165" s="48"/>
      <c r="J165" s="48"/>
      <c r="K165" s="48"/>
      <c r="L165" s="47"/>
    </row>
    <row r="166" spans="2:31">
      <c r="C166" s="175"/>
      <c r="D166" s="175"/>
      <c r="E166" s="175"/>
      <c r="F166" s="175"/>
      <c r="G166" s="175"/>
      <c r="H166" s="175"/>
      <c r="I166" s="176"/>
      <c r="J166" s="176"/>
      <c r="K166" s="177"/>
    </row>
    <row r="167" spans="2:31" ht="41.25" customHeight="1">
      <c r="C167" s="179"/>
      <c r="D167" s="179"/>
      <c r="E167" s="179"/>
      <c r="F167" s="179"/>
      <c r="G167" s="179"/>
      <c r="H167" s="180"/>
      <c r="I167" s="176"/>
      <c r="J167" s="176"/>
      <c r="K167" s="177"/>
      <c r="V167" s="181" t="s">
        <v>696</v>
      </c>
      <c r="W167" s="181"/>
      <c r="X167" s="181"/>
      <c r="Y167" s="181"/>
      <c r="Z167" s="181"/>
    </row>
    <row r="168" spans="2:31" ht="36.75" customHeight="1">
      <c r="C168" s="182"/>
      <c r="D168" s="183"/>
      <c r="E168" s="183"/>
      <c r="F168" s="184"/>
      <c r="G168" s="182"/>
      <c r="H168" s="182"/>
      <c r="I168" s="176"/>
      <c r="J168" s="176"/>
      <c r="K168" s="177"/>
      <c r="V168" s="185" t="s">
        <v>540</v>
      </c>
      <c r="W168" s="185"/>
      <c r="X168" s="185"/>
      <c r="Y168" s="185"/>
      <c r="Z168" s="185"/>
    </row>
    <row r="169" spans="2:31" ht="67.150000000000006" customHeight="1">
      <c r="C169" s="182"/>
      <c r="D169" s="186"/>
      <c r="E169" s="186"/>
      <c r="F169" s="184"/>
      <c r="G169" s="182"/>
      <c r="H169" s="182"/>
      <c r="I169" s="176"/>
      <c r="J169" s="176"/>
      <c r="K169" s="177"/>
      <c r="V169" s="185" t="s">
        <v>723</v>
      </c>
      <c r="W169" s="185"/>
      <c r="X169" s="185"/>
      <c r="Y169" s="185"/>
      <c r="Z169" s="185"/>
    </row>
    <row r="170" spans="2:31">
      <c r="C170" s="187"/>
      <c r="D170" s="182"/>
      <c r="E170" s="182"/>
      <c r="F170" s="184"/>
      <c r="G170" s="182"/>
      <c r="H170" s="182"/>
      <c r="I170" s="176"/>
      <c r="J170" s="176"/>
      <c r="K170" s="177"/>
    </row>
    <row r="171" spans="2:31" ht="21" customHeight="1">
      <c r="C171" s="188"/>
      <c r="D171" s="148"/>
      <c r="E171" s="148"/>
      <c r="F171" s="189"/>
      <c r="G171" s="148"/>
      <c r="H171" s="148"/>
      <c r="I171" s="176"/>
      <c r="J171" s="176"/>
      <c r="K171" s="177"/>
      <c r="V171" s="190" t="s">
        <v>468</v>
      </c>
      <c r="W171" s="190"/>
      <c r="X171" s="190"/>
      <c r="Y171" s="190"/>
      <c r="Z171" s="190"/>
      <c r="AA171" s="190"/>
      <c r="AB171" s="190"/>
    </row>
    <row r="172" spans="2:31">
      <c r="C172" s="188"/>
      <c r="D172" s="148"/>
      <c r="E172" s="148"/>
      <c r="F172" s="191"/>
      <c r="G172" s="148"/>
      <c r="H172" s="148"/>
      <c r="I172" s="176"/>
      <c r="J172" s="176"/>
      <c r="K172" s="177"/>
      <c r="V172" s="192"/>
      <c r="W172" s="193"/>
      <c r="X172" s="193"/>
      <c r="Y172" s="193"/>
      <c r="Z172" s="194"/>
    </row>
    <row r="173" spans="2:31" ht="12" customHeight="1">
      <c r="C173" s="188"/>
      <c r="D173" s="148"/>
      <c r="E173" s="148"/>
      <c r="F173" s="191"/>
      <c r="G173" s="189"/>
      <c r="H173" s="189"/>
      <c r="I173" s="176"/>
      <c r="J173" s="176"/>
      <c r="K173" s="177"/>
      <c r="V173" s="192"/>
      <c r="W173" s="195"/>
      <c r="X173" s="195"/>
      <c r="Y173" s="192"/>
      <c r="Z173" s="194"/>
    </row>
  </sheetData>
  <sheetProtection algorithmName="SHA-512" hashValue="3rwU8OEKI0JTXoYrKxYiUosC6lJ8BMTn+JeWvAHzRSDq2Cg8Ii3EGdjFZmRjQmeh01KM1+YeFd6B31WpkUzeHQ==" saltValue="Myq2keQ//QH01d3uAWZH8w==" spinCount="100000" sheet="1" objects="1" scenarios="1"/>
  <autoFilter ref="B3:AE164" xr:uid="{00000000-0001-0000-0400-000000000000}"/>
  <mergeCells count="42">
    <mergeCell ref="D169:E169"/>
    <mergeCell ref="T115:T116"/>
    <mergeCell ref="T60:T62"/>
    <mergeCell ref="C163:F163"/>
    <mergeCell ref="G163:K163"/>
    <mergeCell ref="C164:F164"/>
    <mergeCell ref="G164:K164"/>
    <mergeCell ref="O115:O116"/>
    <mergeCell ref="R115:R116"/>
    <mergeCell ref="H115:H116"/>
    <mergeCell ref="J115:J116"/>
    <mergeCell ref="C167:G167"/>
    <mergeCell ref="C165:F165"/>
    <mergeCell ref="G165:K165"/>
    <mergeCell ref="C115:C116"/>
    <mergeCell ref="D115:D116"/>
    <mergeCell ref="A1:A2"/>
    <mergeCell ref="B2:AA2"/>
    <mergeCell ref="O60:O61"/>
    <mergeCell ref="B60:B62"/>
    <mergeCell ref="D60:D62"/>
    <mergeCell ref="N60:N61"/>
    <mergeCell ref="R60:R61"/>
    <mergeCell ref="B115:B116"/>
    <mergeCell ref="B1:AE1"/>
    <mergeCell ref="AC60:AC61"/>
    <mergeCell ref="Y60:Y61"/>
    <mergeCell ref="AD60:AD61"/>
    <mergeCell ref="AE60:AE61"/>
    <mergeCell ref="V162:AD162"/>
    <mergeCell ref="X60:X61"/>
    <mergeCell ref="V163:AD163"/>
    <mergeCell ref="V164:AD164"/>
    <mergeCell ref="C162:E162"/>
    <mergeCell ref="G162:I162"/>
    <mergeCell ref="Z60:Z61"/>
    <mergeCell ref="U115:U116"/>
    <mergeCell ref="W173:X173"/>
    <mergeCell ref="V171:AB171"/>
    <mergeCell ref="V167:Z167"/>
    <mergeCell ref="V168:Z168"/>
    <mergeCell ref="V169:Z169"/>
  </mergeCells>
  <pageMargins left="0.70866141732283472" right="0.70866141732283472" top="0.74803149606299213" bottom="0.74803149606299213" header="0.31496062992125984" footer="0.31496062992125984"/>
  <pageSetup paperSize="9" scale="24" fitToWidth="3" fitToHeight="3" orientation="landscape" r:id="rId1"/>
  <rowBreaks count="2" manualBreakCount="2">
    <brk id="51" max="28" man="1"/>
    <brk id="105" max="28" man="1"/>
  </rowBreaks>
  <colBreaks count="1" manualBreakCount="1">
    <brk id="19" max="1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</sheetPr>
  <dimension ref="A1:G43"/>
  <sheetViews>
    <sheetView zoomScale="90" zoomScaleNormal="90" workbookViewId="0">
      <selection activeCell="D8" sqref="D8"/>
    </sheetView>
  </sheetViews>
  <sheetFormatPr defaultColWidth="8.85546875" defaultRowHeight="12.75"/>
  <cols>
    <col min="1" max="1" width="3.28515625" style="5" customWidth="1"/>
    <col min="2" max="2" width="37.5703125" style="5" customWidth="1"/>
    <col min="3" max="3" width="40" style="11" customWidth="1"/>
    <col min="4" max="4" width="8.85546875" style="5"/>
    <col min="5" max="5" width="22.7109375" style="5" bestFit="1" customWidth="1"/>
    <col min="6" max="6" width="44.7109375" style="5" customWidth="1"/>
    <col min="7" max="7" width="21.140625" style="5" customWidth="1"/>
    <col min="8" max="236" width="8.85546875" style="5"/>
    <col min="237" max="237" width="3.28515625" style="5" customWidth="1"/>
    <col min="238" max="238" width="4.42578125" style="5" bestFit="1" customWidth="1"/>
    <col min="239" max="239" width="20.85546875" style="5" customWidth="1"/>
    <col min="240" max="240" width="25.7109375" style="5" customWidth="1"/>
    <col min="241" max="241" width="14.28515625" style="5" bestFit="1" customWidth="1"/>
    <col min="242" max="242" width="12.140625" style="5" bestFit="1" customWidth="1"/>
    <col min="243" max="243" width="12.85546875" style="5" bestFit="1" customWidth="1"/>
    <col min="244" max="244" width="14.42578125" style="5" bestFit="1" customWidth="1"/>
    <col min="245" max="245" width="12.28515625" style="5" bestFit="1" customWidth="1"/>
    <col min="246" max="246" width="8.28515625" style="5" bestFit="1" customWidth="1"/>
    <col min="247" max="247" width="6.7109375" style="5" bestFit="1" customWidth="1"/>
    <col min="248" max="248" width="16.85546875" style="5" bestFit="1" customWidth="1"/>
    <col min="249" max="249" width="12" style="5" bestFit="1" customWidth="1"/>
    <col min="250" max="251" width="10.85546875" style="5" bestFit="1" customWidth="1"/>
    <col min="252" max="252" width="6.7109375" style="5" bestFit="1" customWidth="1"/>
    <col min="253" max="492" width="8.85546875" style="5"/>
    <col min="493" max="493" width="3.28515625" style="5" customWidth="1"/>
    <col min="494" max="494" width="4.42578125" style="5" bestFit="1" customWidth="1"/>
    <col min="495" max="495" width="20.85546875" style="5" customWidth="1"/>
    <col min="496" max="496" width="25.7109375" style="5" customWidth="1"/>
    <col min="497" max="497" width="14.28515625" style="5" bestFit="1" customWidth="1"/>
    <col min="498" max="498" width="12.140625" style="5" bestFit="1" customWidth="1"/>
    <col min="499" max="499" width="12.85546875" style="5" bestFit="1" customWidth="1"/>
    <col min="500" max="500" width="14.42578125" style="5" bestFit="1" customWidth="1"/>
    <col min="501" max="501" width="12.28515625" style="5" bestFit="1" customWidth="1"/>
    <col min="502" max="502" width="8.28515625" style="5" bestFit="1" customWidth="1"/>
    <col min="503" max="503" width="6.7109375" style="5" bestFit="1" customWidth="1"/>
    <col min="504" max="504" width="16.85546875" style="5" bestFit="1" customWidth="1"/>
    <col min="505" max="505" width="12" style="5" bestFit="1" customWidth="1"/>
    <col min="506" max="507" width="10.85546875" style="5" bestFit="1" customWidth="1"/>
    <col min="508" max="508" width="6.7109375" style="5" bestFit="1" customWidth="1"/>
    <col min="509" max="748" width="8.85546875" style="5"/>
    <col min="749" max="749" width="3.28515625" style="5" customWidth="1"/>
    <col min="750" max="750" width="4.42578125" style="5" bestFit="1" customWidth="1"/>
    <col min="751" max="751" width="20.85546875" style="5" customWidth="1"/>
    <col min="752" max="752" width="25.7109375" style="5" customWidth="1"/>
    <col min="753" max="753" width="14.28515625" style="5" bestFit="1" customWidth="1"/>
    <col min="754" max="754" width="12.140625" style="5" bestFit="1" customWidth="1"/>
    <col min="755" max="755" width="12.85546875" style="5" bestFit="1" customWidth="1"/>
    <col min="756" max="756" width="14.42578125" style="5" bestFit="1" customWidth="1"/>
    <col min="757" max="757" width="12.28515625" style="5" bestFit="1" customWidth="1"/>
    <col min="758" max="758" width="8.28515625" style="5" bestFit="1" customWidth="1"/>
    <col min="759" max="759" width="6.7109375" style="5" bestFit="1" customWidth="1"/>
    <col min="760" max="760" width="16.85546875" style="5" bestFit="1" customWidth="1"/>
    <col min="761" max="761" width="12" style="5" bestFit="1" customWidth="1"/>
    <col min="762" max="763" width="10.85546875" style="5" bestFit="1" customWidth="1"/>
    <col min="764" max="764" width="6.7109375" style="5" bestFit="1" customWidth="1"/>
    <col min="765" max="1004" width="8.85546875" style="5"/>
    <col min="1005" max="1005" width="3.28515625" style="5" customWidth="1"/>
    <col min="1006" max="1006" width="4.42578125" style="5" bestFit="1" customWidth="1"/>
    <col min="1007" max="1007" width="20.85546875" style="5" customWidth="1"/>
    <col min="1008" max="1008" width="25.7109375" style="5" customWidth="1"/>
    <col min="1009" max="1009" width="14.28515625" style="5" bestFit="1" customWidth="1"/>
    <col min="1010" max="1010" width="12.140625" style="5" bestFit="1" customWidth="1"/>
    <col min="1011" max="1011" width="12.85546875" style="5" bestFit="1" customWidth="1"/>
    <col min="1012" max="1012" width="14.42578125" style="5" bestFit="1" customWidth="1"/>
    <col min="1013" max="1013" width="12.28515625" style="5" bestFit="1" customWidth="1"/>
    <col min="1014" max="1014" width="8.28515625" style="5" bestFit="1" customWidth="1"/>
    <col min="1015" max="1015" width="6.7109375" style="5" bestFit="1" customWidth="1"/>
    <col min="1016" max="1016" width="16.85546875" style="5" bestFit="1" customWidth="1"/>
    <col min="1017" max="1017" width="12" style="5" bestFit="1" customWidth="1"/>
    <col min="1018" max="1019" width="10.85546875" style="5" bestFit="1" customWidth="1"/>
    <col min="1020" max="1020" width="6.7109375" style="5" bestFit="1" customWidth="1"/>
    <col min="1021" max="1260" width="8.85546875" style="5"/>
    <col min="1261" max="1261" width="3.28515625" style="5" customWidth="1"/>
    <col min="1262" max="1262" width="4.42578125" style="5" bestFit="1" customWidth="1"/>
    <col min="1263" max="1263" width="20.85546875" style="5" customWidth="1"/>
    <col min="1264" max="1264" width="25.7109375" style="5" customWidth="1"/>
    <col min="1265" max="1265" width="14.28515625" style="5" bestFit="1" customWidth="1"/>
    <col min="1266" max="1266" width="12.140625" style="5" bestFit="1" customWidth="1"/>
    <col min="1267" max="1267" width="12.85546875" style="5" bestFit="1" customWidth="1"/>
    <col min="1268" max="1268" width="14.42578125" style="5" bestFit="1" customWidth="1"/>
    <col min="1269" max="1269" width="12.28515625" style="5" bestFit="1" customWidth="1"/>
    <col min="1270" max="1270" width="8.28515625" style="5" bestFit="1" customWidth="1"/>
    <col min="1271" max="1271" width="6.7109375" style="5" bestFit="1" customWidth="1"/>
    <col min="1272" max="1272" width="16.85546875" style="5" bestFit="1" customWidth="1"/>
    <col min="1273" max="1273" width="12" style="5" bestFit="1" customWidth="1"/>
    <col min="1274" max="1275" width="10.85546875" style="5" bestFit="1" customWidth="1"/>
    <col min="1276" max="1276" width="6.7109375" style="5" bestFit="1" customWidth="1"/>
    <col min="1277" max="1516" width="8.85546875" style="5"/>
    <col min="1517" max="1517" width="3.28515625" style="5" customWidth="1"/>
    <col min="1518" max="1518" width="4.42578125" style="5" bestFit="1" customWidth="1"/>
    <col min="1519" max="1519" width="20.85546875" style="5" customWidth="1"/>
    <col min="1520" max="1520" width="25.7109375" style="5" customWidth="1"/>
    <col min="1521" max="1521" width="14.28515625" style="5" bestFit="1" customWidth="1"/>
    <col min="1522" max="1522" width="12.140625" style="5" bestFit="1" customWidth="1"/>
    <col min="1523" max="1523" width="12.85546875" style="5" bestFit="1" customWidth="1"/>
    <col min="1524" max="1524" width="14.42578125" style="5" bestFit="1" customWidth="1"/>
    <col min="1525" max="1525" width="12.28515625" style="5" bestFit="1" customWidth="1"/>
    <col min="1526" max="1526" width="8.28515625" style="5" bestFit="1" customWidth="1"/>
    <col min="1527" max="1527" width="6.7109375" style="5" bestFit="1" customWidth="1"/>
    <col min="1528" max="1528" width="16.85546875" style="5" bestFit="1" customWidth="1"/>
    <col min="1529" max="1529" width="12" style="5" bestFit="1" customWidth="1"/>
    <col min="1530" max="1531" width="10.85546875" style="5" bestFit="1" customWidth="1"/>
    <col min="1532" max="1532" width="6.7109375" style="5" bestFit="1" customWidth="1"/>
    <col min="1533" max="1772" width="8.85546875" style="5"/>
    <col min="1773" max="1773" width="3.28515625" style="5" customWidth="1"/>
    <col min="1774" max="1774" width="4.42578125" style="5" bestFit="1" customWidth="1"/>
    <col min="1775" max="1775" width="20.85546875" style="5" customWidth="1"/>
    <col min="1776" max="1776" width="25.7109375" style="5" customWidth="1"/>
    <col min="1777" max="1777" width="14.28515625" style="5" bestFit="1" customWidth="1"/>
    <col min="1778" max="1778" width="12.140625" style="5" bestFit="1" customWidth="1"/>
    <col min="1779" max="1779" width="12.85546875" style="5" bestFit="1" customWidth="1"/>
    <col min="1780" max="1780" width="14.42578125" style="5" bestFit="1" customWidth="1"/>
    <col min="1781" max="1781" width="12.28515625" style="5" bestFit="1" customWidth="1"/>
    <col min="1782" max="1782" width="8.28515625" style="5" bestFit="1" customWidth="1"/>
    <col min="1783" max="1783" width="6.7109375" style="5" bestFit="1" customWidth="1"/>
    <col min="1784" max="1784" width="16.85546875" style="5" bestFit="1" customWidth="1"/>
    <col min="1785" max="1785" width="12" style="5" bestFit="1" customWidth="1"/>
    <col min="1786" max="1787" width="10.85546875" style="5" bestFit="1" customWidth="1"/>
    <col min="1788" max="1788" width="6.7109375" style="5" bestFit="1" customWidth="1"/>
    <col min="1789" max="2028" width="8.85546875" style="5"/>
    <col min="2029" max="2029" width="3.28515625" style="5" customWidth="1"/>
    <col min="2030" max="2030" width="4.42578125" style="5" bestFit="1" customWidth="1"/>
    <col min="2031" max="2031" width="20.85546875" style="5" customWidth="1"/>
    <col min="2032" max="2032" width="25.7109375" style="5" customWidth="1"/>
    <col min="2033" max="2033" width="14.28515625" style="5" bestFit="1" customWidth="1"/>
    <col min="2034" max="2034" width="12.140625" style="5" bestFit="1" customWidth="1"/>
    <col min="2035" max="2035" width="12.85546875" style="5" bestFit="1" customWidth="1"/>
    <col min="2036" max="2036" width="14.42578125" style="5" bestFit="1" customWidth="1"/>
    <col min="2037" max="2037" width="12.28515625" style="5" bestFit="1" customWidth="1"/>
    <col min="2038" max="2038" width="8.28515625" style="5" bestFit="1" customWidth="1"/>
    <col min="2039" max="2039" width="6.7109375" style="5" bestFit="1" customWidth="1"/>
    <col min="2040" max="2040" width="16.85546875" style="5" bestFit="1" customWidth="1"/>
    <col min="2041" max="2041" width="12" style="5" bestFit="1" customWidth="1"/>
    <col min="2042" max="2043" width="10.85546875" style="5" bestFit="1" customWidth="1"/>
    <col min="2044" max="2044" width="6.7109375" style="5" bestFit="1" customWidth="1"/>
    <col min="2045" max="2284" width="8.85546875" style="5"/>
    <col min="2285" max="2285" width="3.28515625" style="5" customWidth="1"/>
    <col min="2286" max="2286" width="4.42578125" style="5" bestFit="1" customWidth="1"/>
    <col min="2287" max="2287" width="20.85546875" style="5" customWidth="1"/>
    <col min="2288" max="2288" width="25.7109375" style="5" customWidth="1"/>
    <col min="2289" max="2289" width="14.28515625" style="5" bestFit="1" customWidth="1"/>
    <col min="2290" max="2290" width="12.140625" style="5" bestFit="1" customWidth="1"/>
    <col min="2291" max="2291" width="12.85546875" style="5" bestFit="1" customWidth="1"/>
    <col min="2292" max="2292" width="14.42578125" style="5" bestFit="1" customWidth="1"/>
    <col min="2293" max="2293" width="12.28515625" style="5" bestFit="1" customWidth="1"/>
    <col min="2294" max="2294" width="8.28515625" style="5" bestFit="1" customWidth="1"/>
    <col min="2295" max="2295" width="6.7109375" style="5" bestFit="1" customWidth="1"/>
    <col min="2296" max="2296" width="16.85546875" style="5" bestFit="1" customWidth="1"/>
    <col min="2297" max="2297" width="12" style="5" bestFit="1" customWidth="1"/>
    <col min="2298" max="2299" width="10.85546875" style="5" bestFit="1" customWidth="1"/>
    <col min="2300" max="2300" width="6.7109375" style="5" bestFit="1" customWidth="1"/>
    <col min="2301" max="2540" width="8.85546875" style="5"/>
    <col min="2541" max="2541" width="3.28515625" style="5" customWidth="1"/>
    <col min="2542" max="2542" width="4.42578125" style="5" bestFit="1" customWidth="1"/>
    <col min="2543" max="2543" width="20.85546875" style="5" customWidth="1"/>
    <col min="2544" max="2544" width="25.7109375" style="5" customWidth="1"/>
    <col min="2545" max="2545" width="14.28515625" style="5" bestFit="1" customWidth="1"/>
    <col min="2546" max="2546" width="12.140625" style="5" bestFit="1" customWidth="1"/>
    <col min="2547" max="2547" width="12.85546875" style="5" bestFit="1" customWidth="1"/>
    <col min="2548" max="2548" width="14.42578125" style="5" bestFit="1" customWidth="1"/>
    <col min="2549" max="2549" width="12.28515625" style="5" bestFit="1" customWidth="1"/>
    <col min="2550" max="2550" width="8.28515625" style="5" bestFit="1" customWidth="1"/>
    <col min="2551" max="2551" width="6.7109375" style="5" bestFit="1" customWidth="1"/>
    <col min="2552" max="2552" width="16.85546875" style="5" bestFit="1" customWidth="1"/>
    <col min="2553" max="2553" width="12" style="5" bestFit="1" customWidth="1"/>
    <col min="2554" max="2555" width="10.85546875" style="5" bestFit="1" customWidth="1"/>
    <col min="2556" max="2556" width="6.7109375" style="5" bestFit="1" customWidth="1"/>
    <col min="2557" max="2796" width="8.85546875" style="5"/>
    <col min="2797" max="2797" width="3.28515625" style="5" customWidth="1"/>
    <col min="2798" max="2798" width="4.42578125" style="5" bestFit="1" customWidth="1"/>
    <col min="2799" max="2799" width="20.85546875" style="5" customWidth="1"/>
    <col min="2800" max="2800" width="25.7109375" style="5" customWidth="1"/>
    <col min="2801" max="2801" width="14.28515625" style="5" bestFit="1" customWidth="1"/>
    <col min="2802" max="2802" width="12.140625" style="5" bestFit="1" customWidth="1"/>
    <col min="2803" max="2803" width="12.85546875" style="5" bestFit="1" customWidth="1"/>
    <col min="2804" max="2804" width="14.42578125" style="5" bestFit="1" customWidth="1"/>
    <col min="2805" max="2805" width="12.28515625" style="5" bestFit="1" customWidth="1"/>
    <col min="2806" max="2806" width="8.28515625" style="5" bestFit="1" customWidth="1"/>
    <col min="2807" max="2807" width="6.7109375" style="5" bestFit="1" customWidth="1"/>
    <col min="2808" max="2808" width="16.85546875" style="5" bestFit="1" customWidth="1"/>
    <col min="2809" max="2809" width="12" style="5" bestFit="1" customWidth="1"/>
    <col min="2810" max="2811" width="10.85546875" style="5" bestFit="1" customWidth="1"/>
    <col min="2812" max="2812" width="6.7109375" style="5" bestFit="1" customWidth="1"/>
    <col min="2813" max="3052" width="8.85546875" style="5"/>
    <col min="3053" max="3053" width="3.28515625" style="5" customWidth="1"/>
    <col min="3054" max="3054" width="4.42578125" style="5" bestFit="1" customWidth="1"/>
    <col min="3055" max="3055" width="20.85546875" style="5" customWidth="1"/>
    <col min="3056" max="3056" width="25.7109375" style="5" customWidth="1"/>
    <col min="3057" max="3057" width="14.28515625" style="5" bestFit="1" customWidth="1"/>
    <col min="3058" max="3058" width="12.140625" style="5" bestFit="1" customWidth="1"/>
    <col min="3059" max="3059" width="12.85546875" style="5" bestFit="1" customWidth="1"/>
    <col min="3060" max="3060" width="14.42578125" style="5" bestFit="1" customWidth="1"/>
    <col min="3061" max="3061" width="12.28515625" style="5" bestFit="1" customWidth="1"/>
    <col min="3062" max="3062" width="8.28515625" style="5" bestFit="1" customWidth="1"/>
    <col min="3063" max="3063" width="6.7109375" style="5" bestFit="1" customWidth="1"/>
    <col min="3064" max="3064" width="16.85546875" style="5" bestFit="1" customWidth="1"/>
    <col min="3065" max="3065" width="12" style="5" bestFit="1" customWidth="1"/>
    <col min="3066" max="3067" width="10.85546875" style="5" bestFit="1" customWidth="1"/>
    <col min="3068" max="3068" width="6.7109375" style="5" bestFit="1" customWidth="1"/>
    <col min="3069" max="3308" width="8.85546875" style="5"/>
    <col min="3309" max="3309" width="3.28515625" style="5" customWidth="1"/>
    <col min="3310" max="3310" width="4.42578125" style="5" bestFit="1" customWidth="1"/>
    <col min="3311" max="3311" width="20.85546875" style="5" customWidth="1"/>
    <col min="3312" max="3312" width="25.7109375" style="5" customWidth="1"/>
    <col min="3313" max="3313" width="14.28515625" style="5" bestFit="1" customWidth="1"/>
    <col min="3314" max="3314" width="12.140625" style="5" bestFit="1" customWidth="1"/>
    <col min="3315" max="3315" width="12.85546875" style="5" bestFit="1" customWidth="1"/>
    <col min="3316" max="3316" width="14.42578125" style="5" bestFit="1" customWidth="1"/>
    <col min="3317" max="3317" width="12.28515625" style="5" bestFit="1" customWidth="1"/>
    <col min="3318" max="3318" width="8.28515625" style="5" bestFit="1" customWidth="1"/>
    <col min="3319" max="3319" width="6.7109375" style="5" bestFit="1" customWidth="1"/>
    <col min="3320" max="3320" width="16.85546875" style="5" bestFit="1" customWidth="1"/>
    <col min="3321" max="3321" width="12" style="5" bestFit="1" customWidth="1"/>
    <col min="3322" max="3323" width="10.85546875" style="5" bestFit="1" customWidth="1"/>
    <col min="3324" max="3324" width="6.7109375" style="5" bestFit="1" customWidth="1"/>
    <col min="3325" max="3564" width="8.85546875" style="5"/>
    <col min="3565" max="3565" width="3.28515625" style="5" customWidth="1"/>
    <col min="3566" max="3566" width="4.42578125" style="5" bestFit="1" customWidth="1"/>
    <col min="3567" max="3567" width="20.85546875" style="5" customWidth="1"/>
    <col min="3568" max="3568" width="25.7109375" style="5" customWidth="1"/>
    <col min="3569" max="3569" width="14.28515625" style="5" bestFit="1" customWidth="1"/>
    <col min="3570" max="3570" width="12.140625" style="5" bestFit="1" customWidth="1"/>
    <col min="3571" max="3571" width="12.85546875" style="5" bestFit="1" customWidth="1"/>
    <col min="3572" max="3572" width="14.42578125" style="5" bestFit="1" customWidth="1"/>
    <col min="3573" max="3573" width="12.28515625" style="5" bestFit="1" customWidth="1"/>
    <col min="3574" max="3574" width="8.28515625" style="5" bestFit="1" customWidth="1"/>
    <col min="3575" max="3575" width="6.7109375" style="5" bestFit="1" customWidth="1"/>
    <col min="3576" max="3576" width="16.85546875" style="5" bestFit="1" customWidth="1"/>
    <col min="3577" max="3577" width="12" style="5" bestFit="1" customWidth="1"/>
    <col min="3578" max="3579" width="10.85546875" style="5" bestFit="1" customWidth="1"/>
    <col min="3580" max="3580" width="6.7109375" style="5" bestFit="1" customWidth="1"/>
    <col min="3581" max="3820" width="8.85546875" style="5"/>
    <col min="3821" max="3821" width="3.28515625" style="5" customWidth="1"/>
    <col min="3822" max="3822" width="4.42578125" style="5" bestFit="1" customWidth="1"/>
    <col min="3823" max="3823" width="20.85546875" style="5" customWidth="1"/>
    <col min="3824" max="3824" width="25.7109375" style="5" customWidth="1"/>
    <col min="3825" max="3825" width="14.28515625" style="5" bestFit="1" customWidth="1"/>
    <col min="3826" max="3826" width="12.140625" style="5" bestFit="1" customWidth="1"/>
    <col min="3827" max="3827" width="12.85546875" style="5" bestFit="1" customWidth="1"/>
    <col min="3828" max="3828" width="14.42578125" style="5" bestFit="1" customWidth="1"/>
    <col min="3829" max="3829" width="12.28515625" style="5" bestFit="1" customWidth="1"/>
    <col min="3830" max="3830" width="8.28515625" style="5" bestFit="1" customWidth="1"/>
    <col min="3831" max="3831" width="6.7109375" style="5" bestFit="1" customWidth="1"/>
    <col min="3832" max="3832" width="16.85546875" style="5" bestFit="1" customWidth="1"/>
    <col min="3833" max="3833" width="12" style="5" bestFit="1" customWidth="1"/>
    <col min="3834" max="3835" width="10.85546875" style="5" bestFit="1" customWidth="1"/>
    <col min="3836" max="3836" width="6.7109375" style="5" bestFit="1" customWidth="1"/>
    <col min="3837" max="4076" width="8.85546875" style="5"/>
    <col min="4077" max="4077" width="3.28515625" style="5" customWidth="1"/>
    <col min="4078" max="4078" width="4.42578125" style="5" bestFit="1" customWidth="1"/>
    <col min="4079" max="4079" width="20.85546875" style="5" customWidth="1"/>
    <col min="4080" max="4080" width="25.7109375" style="5" customWidth="1"/>
    <col min="4081" max="4081" width="14.28515625" style="5" bestFit="1" customWidth="1"/>
    <col min="4082" max="4082" width="12.140625" style="5" bestFit="1" customWidth="1"/>
    <col min="4083" max="4083" width="12.85546875" style="5" bestFit="1" customWidth="1"/>
    <col min="4084" max="4084" width="14.42578125" style="5" bestFit="1" customWidth="1"/>
    <col min="4085" max="4085" width="12.28515625" style="5" bestFit="1" customWidth="1"/>
    <col min="4086" max="4086" width="8.28515625" style="5" bestFit="1" customWidth="1"/>
    <col min="4087" max="4087" width="6.7109375" style="5" bestFit="1" customWidth="1"/>
    <col min="4088" max="4088" width="16.85546875" style="5" bestFit="1" customWidth="1"/>
    <col min="4089" max="4089" width="12" style="5" bestFit="1" customWidth="1"/>
    <col min="4090" max="4091" width="10.85546875" style="5" bestFit="1" customWidth="1"/>
    <col min="4092" max="4092" width="6.7109375" style="5" bestFit="1" customWidth="1"/>
    <col min="4093" max="4332" width="8.85546875" style="5"/>
    <col min="4333" max="4333" width="3.28515625" style="5" customWidth="1"/>
    <col min="4334" max="4334" width="4.42578125" style="5" bestFit="1" customWidth="1"/>
    <col min="4335" max="4335" width="20.85546875" style="5" customWidth="1"/>
    <col min="4336" max="4336" width="25.7109375" style="5" customWidth="1"/>
    <col min="4337" max="4337" width="14.28515625" style="5" bestFit="1" customWidth="1"/>
    <col min="4338" max="4338" width="12.140625" style="5" bestFit="1" customWidth="1"/>
    <col min="4339" max="4339" width="12.85546875" style="5" bestFit="1" customWidth="1"/>
    <col min="4340" max="4340" width="14.42578125" style="5" bestFit="1" customWidth="1"/>
    <col min="4341" max="4341" width="12.28515625" style="5" bestFit="1" customWidth="1"/>
    <col min="4342" max="4342" width="8.28515625" style="5" bestFit="1" customWidth="1"/>
    <col min="4343" max="4343" width="6.7109375" style="5" bestFit="1" customWidth="1"/>
    <col min="4344" max="4344" width="16.85546875" style="5" bestFit="1" customWidth="1"/>
    <col min="4345" max="4345" width="12" style="5" bestFit="1" customWidth="1"/>
    <col min="4346" max="4347" width="10.85546875" style="5" bestFit="1" customWidth="1"/>
    <col min="4348" max="4348" width="6.7109375" style="5" bestFit="1" customWidth="1"/>
    <col min="4349" max="4588" width="8.85546875" style="5"/>
    <col min="4589" max="4589" width="3.28515625" style="5" customWidth="1"/>
    <col min="4590" max="4590" width="4.42578125" style="5" bestFit="1" customWidth="1"/>
    <col min="4591" max="4591" width="20.85546875" style="5" customWidth="1"/>
    <col min="4592" max="4592" width="25.7109375" style="5" customWidth="1"/>
    <col min="4593" max="4593" width="14.28515625" style="5" bestFit="1" customWidth="1"/>
    <col min="4594" max="4594" width="12.140625" style="5" bestFit="1" customWidth="1"/>
    <col min="4595" max="4595" width="12.85546875" style="5" bestFit="1" customWidth="1"/>
    <col min="4596" max="4596" width="14.42578125" style="5" bestFit="1" customWidth="1"/>
    <col min="4597" max="4597" width="12.28515625" style="5" bestFit="1" customWidth="1"/>
    <col min="4598" max="4598" width="8.28515625" style="5" bestFit="1" customWidth="1"/>
    <col min="4599" max="4599" width="6.7109375" style="5" bestFit="1" customWidth="1"/>
    <col min="4600" max="4600" width="16.85546875" style="5" bestFit="1" customWidth="1"/>
    <col min="4601" max="4601" width="12" style="5" bestFit="1" customWidth="1"/>
    <col min="4602" max="4603" width="10.85546875" style="5" bestFit="1" customWidth="1"/>
    <col min="4604" max="4604" width="6.7109375" style="5" bestFit="1" customWidth="1"/>
    <col min="4605" max="4844" width="8.85546875" style="5"/>
    <col min="4845" max="4845" width="3.28515625" style="5" customWidth="1"/>
    <col min="4846" max="4846" width="4.42578125" style="5" bestFit="1" customWidth="1"/>
    <col min="4847" max="4847" width="20.85546875" style="5" customWidth="1"/>
    <col min="4848" max="4848" width="25.7109375" style="5" customWidth="1"/>
    <col min="4849" max="4849" width="14.28515625" style="5" bestFit="1" customWidth="1"/>
    <col min="4850" max="4850" width="12.140625" style="5" bestFit="1" customWidth="1"/>
    <col min="4851" max="4851" width="12.85546875" style="5" bestFit="1" customWidth="1"/>
    <col min="4852" max="4852" width="14.42578125" style="5" bestFit="1" customWidth="1"/>
    <col min="4853" max="4853" width="12.28515625" style="5" bestFit="1" customWidth="1"/>
    <col min="4854" max="4854" width="8.28515625" style="5" bestFit="1" customWidth="1"/>
    <col min="4855" max="4855" width="6.7109375" style="5" bestFit="1" customWidth="1"/>
    <col min="4856" max="4856" width="16.85546875" style="5" bestFit="1" customWidth="1"/>
    <col min="4857" max="4857" width="12" style="5" bestFit="1" customWidth="1"/>
    <col min="4858" max="4859" width="10.85546875" style="5" bestFit="1" customWidth="1"/>
    <col min="4860" max="4860" width="6.7109375" style="5" bestFit="1" customWidth="1"/>
    <col min="4861" max="5100" width="8.85546875" style="5"/>
    <col min="5101" max="5101" width="3.28515625" style="5" customWidth="1"/>
    <col min="5102" max="5102" width="4.42578125" style="5" bestFit="1" customWidth="1"/>
    <col min="5103" max="5103" width="20.85546875" style="5" customWidth="1"/>
    <col min="5104" max="5104" width="25.7109375" style="5" customWidth="1"/>
    <col min="5105" max="5105" width="14.28515625" style="5" bestFit="1" customWidth="1"/>
    <col min="5106" max="5106" width="12.140625" style="5" bestFit="1" customWidth="1"/>
    <col min="5107" max="5107" width="12.85546875" style="5" bestFit="1" customWidth="1"/>
    <col min="5108" max="5108" width="14.42578125" style="5" bestFit="1" customWidth="1"/>
    <col min="5109" max="5109" width="12.28515625" style="5" bestFit="1" customWidth="1"/>
    <col min="5110" max="5110" width="8.28515625" style="5" bestFit="1" customWidth="1"/>
    <col min="5111" max="5111" width="6.7109375" style="5" bestFit="1" customWidth="1"/>
    <col min="5112" max="5112" width="16.85546875" style="5" bestFit="1" customWidth="1"/>
    <col min="5113" max="5113" width="12" style="5" bestFit="1" customWidth="1"/>
    <col min="5114" max="5115" width="10.85546875" style="5" bestFit="1" customWidth="1"/>
    <col min="5116" max="5116" width="6.7109375" style="5" bestFit="1" customWidth="1"/>
    <col min="5117" max="5356" width="8.85546875" style="5"/>
    <col min="5357" max="5357" width="3.28515625" style="5" customWidth="1"/>
    <col min="5358" max="5358" width="4.42578125" style="5" bestFit="1" customWidth="1"/>
    <col min="5359" max="5359" width="20.85546875" style="5" customWidth="1"/>
    <col min="5360" max="5360" width="25.7109375" style="5" customWidth="1"/>
    <col min="5361" max="5361" width="14.28515625" style="5" bestFit="1" customWidth="1"/>
    <col min="5362" max="5362" width="12.140625" style="5" bestFit="1" customWidth="1"/>
    <col min="5363" max="5363" width="12.85546875" style="5" bestFit="1" customWidth="1"/>
    <col min="5364" max="5364" width="14.42578125" style="5" bestFit="1" customWidth="1"/>
    <col min="5365" max="5365" width="12.28515625" style="5" bestFit="1" customWidth="1"/>
    <col min="5366" max="5366" width="8.28515625" style="5" bestFit="1" customWidth="1"/>
    <col min="5367" max="5367" width="6.7109375" style="5" bestFit="1" customWidth="1"/>
    <col min="5368" max="5368" width="16.85546875" style="5" bestFit="1" customWidth="1"/>
    <col min="5369" max="5369" width="12" style="5" bestFit="1" customWidth="1"/>
    <col min="5370" max="5371" width="10.85546875" style="5" bestFit="1" customWidth="1"/>
    <col min="5372" max="5372" width="6.7109375" style="5" bestFit="1" customWidth="1"/>
    <col min="5373" max="5612" width="8.85546875" style="5"/>
    <col min="5613" max="5613" width="3.28515625" style="5" customWidth="1"/>
    <col min="5614" max="5614" width="4.42578125" style="5" bestFit="1" customWidth="1"/>
    <col min="5615" max="5615" width="20.85546875" style="5" customWidth="1"/>
    <col min="5616" max="5616" width="25.7109375" style="5" customWidth="1"/>
    <col min="5617" max="5617" width="14.28515625" style="5" bestFit="1" customWidth="1"/>
    <col min="5618" max="5618" width="12.140625" style="5" bestFit="1" customWidth="1"/>
    <col min="5619" max="5619" width="12.85546875" style="5" bestFit="1" customWidth="1"/>
    <col min="5620" max="5620" width="14.42578125" style="5" bestFit="1" customWidth="1"/>
    <col min="5621" max="5621" width="12.28515625" style="5" bestFit="1" customWidth="1"/>
    <col min="5622" max="5622" width="8.28515625" style="5" bestFit="1" customWidth="1"/>
    <col min="5623" max="5623" width="6.7109375" style="5" bestFit="1" customWidth="1"/>
    <col min="5624" max="5624" width="16.85546875" style="5" bestFit="1" customWidth="1"/>
    <col min="5625" max="5625" width="12" style="5" bestFit="1" customWidth="1"/>
    <col min="5626" max="5627" width="10.85546875" style="5" bestFit="1" customWidth="1"/>
    <col min="5628" max="5628" width="6.7109375" style="5" bestFit="1" customWidth="1"/>
    <col min="5629" max="5868" width="8.85546875" style="5"/>
    <col min="5869" max="5869" width="3.28515625" style="5" customWidth="1"/>
    <col min="5870" max="5870" width="4.42578125" style="5" bestFit="1" customWidth="1"/>
    <col min="5871" max="5871" width="20.85546875" style="5" customWidth="1"/>
    <col min="5872" max="5872" width="25.7109375" style="5" customWidth="1"/>
    <col min="5873" max="5873" width="14.28515625" style="5" bestFit="1" customWidth="1"/>
    <col min="5874" max="5874" width="12.140625" style="5" bestFit="1" customWidth="1"/>
    <col min="5875" max="5875" width="12.85546875" style="5" bestFit="1" customWidth="1"/>
    <col min="5876" max="5876" width="14.42578125" style="5" bestFit="1" customWidth="1"/>
    <col min="5877" max="5877" width="12.28515625" style="5" bestFit="1" customWidth="1"/>
    <col min="5878" max="5878" width="8.28515625" style="5" bestFit="1" customWidth="1"/>
    <col min="5879" max="5879" width="6.7109375" style="5" bestFit="1" customWidth="1"/>
    <col min="5880" max="5880" width="16.85546875" style="5" bestFit="1" customWidth="1"/>
    <col min="5881" max="5881" width="12" style="5" bestFit="1" customWidth="1"/>
    <col min="5882" max="5883" width="10.85546875" style="5" bestFit="1" customWidth="1"/>
    <col min="5884" max="5884" width="6.7109375" style="5" bestFit="1" customWidth="1"/>
    <col min="5885" max="6124" width="8.85546875" style="5"/>
    <col min="6125" max="6125" width="3.28515625" style="5" customWidth="1"/>
    <col min="6126" max="6126" width="4.42578125" style="5" bestFit="1" customWidth="1"/>
    <col min="6127" max="6127" width="20.85546875" style="5" customWidth="1"/>
    <col min="6128" max="6128" width="25.7109375" style="5" customWidth="1"/>
    <col min="6129" max="6129" width="14.28515625" style="5" bestFit="1" customWidth="1"/>
    <col min="6130" max="6130" width="12.140625" style="5" bestFit="1" customWidth="1"/>
    <col min="6131" max="6131" width="12.85546875" style="5" bestFit="1" customWidth="1"/>
    <col min="6132" max="6132" width="14.42578125" style="5" bestFit="1" customWidth="1"/>
    <col min="6133" max="6133" width="12.28515625" style="5" bestFit="1" customWidth="1"/>
    <col min="6134" max="6134" width="8.28515625" style="5" bestFit="1" customWidth="1"/>
    <col min="6135" max="6135" width="6.7109375" style="5" bestFit="1" customWidth="1"/>
    <col min="6136" max="6136" width="16.85546875" style="5" bestFit="1" customWidth="1"/>
    <col min="6137" max="6137" width="12" style="5" bestFit="1" customWidth="1"/>
    <col min="6138" max="6139" width="10.85546875" style="5" bestFit="1" customWidth="1"/>
    <col min="6140" max="6140" width="6.7109375" style="5" bestFit="1" customWidth="1"/>
    <col min="6141" max="6380" width="8.85546875" style="5"/>
    <col min="6381" max="6381" width="3.28515625" style="5" customWidth="1"/>
    <col min="6382" max="6382" width="4.42578125" style="5" bestFit="1" customWidth="1"/>
    <col min="6383" max="6383" width="20.85546875" style="5" customWidth="1"/>
    <col min="6384" max="6384" width="25.7109375" style="5" customWidth="1"/>
    <col min="6385" max="6385" width="14.28515625" style="5" bestFit="1" customWidth="1"/>
    <col min="6386" max="6386" width="12.140625" style="5" bestFit="1" customWidth="1"/>
    <col min="6387" max="6387" width="12.85546875" style="5" bestFit="1" customWidth="1"/>
    <col min="6388" max="6388" width="14.42578125" style="5" bestFit="1" customWidth="1"/>
    <col min="6389" max="6389" width="12.28515625" style="5" bestFit="1" customWidth="1"/>
    <col min="6390" max="6390" width="8.28515625" style="5" bestFit="1" customWidth="1"/>
    <col min="6391" max="6391" width="6.7109375" style="5" bestFit="1" customWidth="1"/>
    <col min="6392" max="6392" width="16.85546875" style="5" bestFit="1" customWidth="1"/>
    <col min="6393" max="6393" width="12" style="5" bestFit="1" customWidth="1"/>
    <col min="6394" max="6395" width="10.85546875" style="5" bestFit="1" customWidth="1"/>
    <col min="6396" max="6396" width="6.7109375" style="5" bestFit="1" customWidth="1"/>
    <col min="6397" max="6636" width="8.85546875" style="5"/>
    <col min="6637" max="6637" width="3.28515625" style="5" customWidth="1"/>
    <col min="6638" max="6638" width="4.42578125" style="5" bestFit="1" customWidth="1"/>
    <col min="6639" max="6639" width="20.85546875" style="5" customWidth="1"/>
    <col min="6640" max="6640" width="25.7109375" style="5" customWidth="1"/>
    <col min="6641" max="6641" width="14.28515625" style="5" bestFit="1" customWidth="1"/>
    <col min="6642" max="6642" width="12.140625" style="5" bestFit="1" customWidth="1"/>
    <col min="6643" max="6643" width="12.85546875" style="5" bestFit="1" customWidth="1"/>
    <col min="6644" max="6644" width="14.42578125" style="5" bestFit="1" customWidth="1"/>
    <col min="6645" max="6645" width="12.28515625" style="5" bestFit="1" customWidth="1"/>
    <col min="6646" max="6646" width="8.28515625" style="5" bestFit="1" customWidth="1"/>
    <col min="6647" max="6647" width="6.7109375" style="5" bestFit="1" customWidth="1"/>
    <col min="6648" max="6648" width="16.85546875" style="5" bestFit="1" customWidth="1"/>
    <col min="6649" max="6649" width="12" style="5" bestFit="1" customWidth="1"/>
    <col min="6650" max="6651" width="10.85546875" style="5" bestFit="1" customWidth="1"/>
    <col min="6652" max="6652" width="6.7109375" style="5" bestFit="1" customWidth="1"/>
    <col min="6653" max="6892" width="8.85546875" style="5"/>
    <col min="6893" max="6893" width="3.28515625" style="5" customWidth="1"/>
    <col min="6894" max="6894" width="4.42578125" style="5" bestFit="1" customWidth="1"/>
    <col min="6895" max="6895" width="20.85546875" style="5" customWidth="1"/>
    <col min="6896" max="6896" width="25.7109375" style="5" customWidth="1"/>
    <col min="6897" max="6897" width="14.28515625" style="5" bestFit="1" customWidth="1"/>
    <col min="6898" max="6898" width="12.140625" style="5" bestFit="1" customWidth="1"/>
    <col min="6899" max="6899" width="12.85546875" style="5" bestFit="1" customWidth="1"/>
    <col min="6900" max="6900" width="14.42578125" style="5" bestFit="1" customWidth="1"/>
    <col min="6901" max="6901" width="12.28515625" style="5" bestFit="1" customWidth="1"/>
    <col min="6902" max="6902" width="8.28515625" style="5" bestFit="1" customWidth="1"/>
    <col min="6903" max="6903" width="6.7109375" style="5" bestFit="1" customWidth="1"/>
    <col min="6904" max="6904" width="16.85546875" style="5" bestFit="1" customWidth="1"/>
    <col min="6905" max="6905" width="12" style="5" bestFit="1" customWidth="1"/>
    <col min="6906" max="6907" width="10.85546875" style="5" bestFit="1" customWidth="1"/>
    <col min="6908" max="6908" width="6.7109375" style="5" bestFit="1" customWidth="1"/>
    <col min="6909" max="7148" width="8.85546875" style="5"/>
    <col min="7149" max="7149" width="3.28515625" style="5" customWidth="1"/>
    <col min="7150" max="7150" width="4.42578125" style="5" bestFit="1" customWidth="1"/>
    <col min="7151" max="7151" width="20.85546875" style="5" customWidth="1"/>
    <col min="7152" max="7152" width="25.7109375" style="5" customWidth="1"/>
    <col min="7153" max="7153" width="14.28515625" style="5" bestFit="1" customWidth="1"/>
    <col min="7154" max="7154" width="12.140625" style="5" bestFit="1" customWidth="1"/>
    <col min="7155" max="7155" width="12.85546875" style="5" bestFit="1" customWidth="1"/>
    <col min="7156" max="7156" width="14.42578125" style="5" bestFit="1" customWidth="1"/>
    <col min="7157" max="7157" width="12.28515625" style="5" bestFit="1" customWidth="1"/>
    <col min="7158" max="7158" width="8.28515625" style="5" bestFit="1" customWidth="1"/>
    <col min="7159" max="7159" width="6.7109375" style="5" bestFit="1" customWidth="1"/>
    <col min="7160" max="7160" width="16.85546875" style="5" bestFit="1" customWidth="1"/>
    <col min="7161" max="7161" width="12" style="5" bestFit="1" customWidth="1"/>
    <col min="7162" max="7163" width="10.85546875" style="5" bestFit="1" customWidth="1"/>
    <col min="7164" max="7164" width="6.7109375" style="5" bestFit="1" customWidth="1"/>
    <col min="7165" max="7404" width="8.85546875" style="5"/>
    <col min="7405" max="7405" width="3.28515625" style="5" customWidth="1"/>
    <col min="7406" max="7406" width="4.42578125" style="5" bestFit="1" customWidth="1"/>
    <col min="7407" max="7407" width="20.85546875" style="5" customWidth="1"/>
    <col min="7408" max="7408" width="25.7109375" style="5" customWidth="1"/>
    <col min="7409" max="7409" width="14.28515625" style="5" bestFit="1" customWidth="1"/>
    <col min="7410" max="7410" width="12.140625" style="5" bestFit="1" customWidth="1"/>
    <col min="7411" max="7411" width="12.85546875" style="5" bestFit="1" customWidth="1"/>
    <col min="7412" max="7412" width="14.42578125" style="5" bestFit="1" customWidth="1"/>
    <col min="7413" max="7413" width="12.28515625" style="5" bestFit="1" customWidth="1"/>
    <col min="7414" max="7414" width="8.28515625" style="5" bestFit="1" customWidth="1"/>
    <col min="7415" max="7415" width="6.7109375" style="5" bestFit="1" customWidth="1"/>
    <col min="7416" max="7416" width="16.85546875" style="5" bestFit="1" customWidth="1"/>
    <col min="7417" max="7417" width="12" style="5" bestFit="1" customWidth="1"/>
    <col min="7418" max="7419" width="10.85546875" style="5" bestFit="1" customWidth="1"/>
    <col min="7420" max="7420" width="6.7109375" style="5" bestFit="1" customWidth="1"/>
    <col min="7421" max="7660" width="8.85546875" style="5"/>
    <col min="7661" max="7661" width="3.28515625" style="5" customWidth="1"/>
    <col min="7662" max="7662" width="4.42578125" style="5" bestFit="1" customWidth="1"/>
    <col min="7663" max="7663" width="20.85546875" style="5" customWidth="1"/>
    <col min="7664" max="7664" width="25.7109375" style="5" customWidth="1"/>
    <col min="7665" max="7665" width="14.28515625" style="5" bestFit="1" customWidth="1"/>
    <col min="7666" max="7666" width="12.140625" style="5" bestFit="1" customWidth="1"/>
    <col min="7667" max="7667" width="12.85546875" style="5" bestFit="1" customWidth="1"/>
    <col min="7668" max="7668" width="14.42578125" style="5" bestFit="1" customWidth="1"/>
    <col min="7669" max="7669" width="12.28515625" style="5" bestFit="1" customWidth="1"/>
    <col min="7670" max="7670" width="8.28515625" style="5" bestFit="1" customWidth="1"/>
    <col min="7671" max="7671" width="6.7109375" style="5" bestFit="1" customWidth="1"/>
    <col min="7672" max="7672" width="16.85546875" style="5" bestFit="1" customWidth="1"/>
    <col min="7673" max="7673" width="12" style="5" bestFit="1" customWidth="1"/>
    <col min="7674" max="7675" width="10.85546875" style="5" bestFit="1" customWidth="1"/>
    <col min="7676" max="7676" width="6.7109375" style="5" bestFit="1" customWidth="1"/>
    <col min="7677" max="7916" width="8.85546875" style="5"/>
    <col min="7917" max="7917" width="3.28515625" style="5" customWidth="1"/>
    <col min="7918" max="7918" width="4.42578125" style="5" bestFit="1" customWidth="1"/>
    <col min="7919" max="7919" width="20.85546875" style="5" customWidth="1"/>
    <col min="7920" max="7920" width="25.7109375" style="5" customWidth="1"/>
    <col min="7921" max="7921" width="14.28515625" style="5" bestFit="1" customWidth="1"/>
    <col min="7922" max="7922" width="12.140625" style="5" bestFit="1" customWidth="1"/>
    <col min="7923" max="7923" width="12.85546875" style="5" bestFit="1" customWidth="1"/>
    <col min="7924" max="7924" width="14.42578125" style="5" bestFit="1" customWidth="1"/>
    <col min="7925" max="7925" width="12.28515625" style="5" bestFit="1" customWidth="1"/>
    <col min="7926" max="7926" width="8.28515625" style="5" bestFit="1" customWidth="1"/>
    <col min="7927" max="7927" width="6.7109375" style="5" bestFit="1" customWidth="1"/>
    <col min="7928" max="7928" width="16.85546875" style="5" bestFit="1" customWidth="1"/>
    <col min="7929" max="7929" width="12" style="5" bestFit="1" customWidth="1"/>
    <col min="7930" max="7931" width="10.85546875" style="5" bestFit="1" customWidth="1"/>
    <col min="7932" max="7932" width="6.7109375" style="5" bestFit="1" customWidth="1"/>
    <col min="7933" max="8172" width="8.85546875" style="5"/>
    <col min="8173" max="8173" width="3.28515625" style="5" customWidth="1"/>
    <col min="8174" max="8174" width="4.42578125" style="5" bestFit="1" customWidth="1"/>
    <col min="8175" max="8175" width="20.85546875" style="5" customWidth="1"/>
    <col min="8176" max="8176" width="25.7109375" style="5" customWidth="1"/>
    <col min="8177" max="8177" width="14.28515625" style="5" bestFit="1" customWidth="1"/>
    <col min="8178" max="8178" width="12.140625" style="5" bestFit="1" customWidth="1"/>
    <col min="8179" max="8179" width="12.85546875" style="5" bestFit="1" customWidth="1"/>
    <col min="8180" max="8180" width="14.42578125" style="5" bestFit="1" customWidth="1"/>
    <col min="8181" max="8181" width="12.28515625" style="5" bestFit="1" customWidth="1"/>
    <col min="8182" max="8182" width="8.28515625" style="5" bestFit="1" customWidth="1"/>
    <col min="8183" max="8183" width="6.7109375" style="5" bestFit="1" customWidth="1"/>
    <col min="8184" max="8184" width="16.85546875" style="5" bestFit="1" customWidth="1"/>
    <col min="8185" max="8185" width="12" style="5" bestFit="1" customWidth="1"/>
    <col min="8186" max="8187" width="10.85546875" style="5" bestFit="1" customWidth="1"/>
    <col min="8188" max="8188" width="6.7109375" style="5" bestFit="1" customWidth="1"/>
    <col min="8189" max="8428" width="8.85546875" style="5"/>
    <col min="8429" max="8429" width="3.28515625" style="5" customWidth="1"/>
    <col min="8430" max="8430" width="4.42578125" style="5" bestFit="1" customWidth="1"/>
    <col min="8431" max="8431" width="20.85546875" style="5" customWidth="1"/>
    <col min="8432" max="8432" width="25.7109375" style="5" customWidth="1"/>
    <col min="8433" max="8433" width="14.28515625" style="5" bestFit="1" customWidth="1"/>
    <col min="8434" max="8434" width="12.140625" style="5" bestFit="1" customWidth="1"/>
    <col min="8435" max="8435" width="12.85546875" style="5" bestFit="1" customWidth="1"/>
    <col min="8436" max="8436" width="14.42578125" style="5" bestFit="1" customWidth="1"/>
    <col min="8437" max="8437" width="12.28515625" style="5" bestFit="1" customWidth="1"/>
    <col min="8438" max="8438" width="8.28515625" style="5" bestFit="1" customWidth="1"/>
    <col min="8439" max="8439" width="6.7109375" style="5" bestFit="1" customWidth="1"/>
    <col min="8440" max="8440" width="16.85546875" style="5" bestFit="1" customWidth="1"/>
    <col min="8441" max="8441" width="12" style="5" bestFit="1" customWidth="1"/>
    <col min="8442" max="8443" width="10.85546875" style="5" bestFit="1" customWidth="1"/>
    <col min="8444" max="8444" width="6.7109375" style="5" bestFit="1" customWidth="1"/>
    <col min="8445" max="8684" width="8.85546875" style="5"/>
    <col min="8685" max="8685" width="3.28515625" style="5" customWidth="1"/>
    <col min="8686" max="8686" width="4.42578125" style="5" bestFit="1" customWidth="1"/>
    <col min="8687" max="8687" width="20.85546875" style="5" customWidth="1"/>
    <col min="8688" max="8688" width="25.7109375" style="5" customWidth="1"/>
    <col min="8689" max="8689" width="14.28515625" style="5" bestFit="1" customWidth="1"/>
    <col min="8690" max="8690" width="12.140625" style="5" bestFit="1" customWidth="1"/>
    <col min="8691" max="8691" width="12.85546875" style="5" bestFit="1" customWidth="1"/>
    <col min="8692" max="8692" width="14.42578125" style="5" bestFit="1" customWidth="1"/>
    <col min="8693" max="8693" width="12.28515625" style="5" bestFit="1" customWidth="1"/>
    <col min="8694" max="8694" width="8.28515625" style="5" bestFit="1" customWidth="1"/>
    <col min="8695" max="8695" width="6.7109375" style="5" bestFit="1" customWidth="1"/>
    <col min="8696" max="8696" width="16.85546875" style="5" bestFit="1" customWidth="1"/>
    <col min="8697" max="8697" width="12" style="5" bestFit="1" customWidth="1"/>
    <col min="8698" max="8699" width="10.85546875" style="5" bestFit="1" customWidth="1"/>
    <col min="8700" max="8700" width="6.7109375" style="5" bestFit="1" customWidth="1"/>
    <col min="8701" max="8940" width="8.85546875" style="5"/>
    <col min="8941" max="8941" width="3.28515625" style="5" customWidth="1"/>
    <col min="8942" max="8942" width="4.42578125" style="5" bestFit="1" customWidth="1"/>
    <col min="8943" max="8943" width="20.85546875" style="5" customWidth="1"/>
    <col min="8944" max="8944" width="25.7109375" style="5" customWidth="1"/>
    <col min="8945" max="8945" width="14.28515625" style="5" bestFit="1" customWidth="1"/>
    <col min="8946" max="8946" width="12.140625" style="5" bestFit="1" customWidth="1"/>
    <col min="8947" max="8947" width="12.85546875" style="5" bestFit="1" customWidth="1"/>
    <col min="8948" max="8948" width="14.42578125" style="5" bestFit="1" customWidth="1"/>
    <col min="8949" max="8949" width="12.28515625" style="5" bestFit="1" customWidth="1"/>
    <col min="8950" max="8950" width="8.28515625" style="5" bestFit="1" customWidth="1"/>
    <col min="8951" max="8951" width="6.7109375" style="5" bestFit="1" customWidth="1"/>
    <col min="8952" max="8952" width="16.85546875" style="5" bestFit="1" customWidth="1"/>
    <col min="8953" max="8953" width="12" style="5" bestFit="1" customWidth="1"/>
    <col min="8954" max="8955" width="10.85546875" style="5" bestFit="1" customWidth="1"/>
    <col min="8956" max="8956" width="6.7109375" style="5" bestFit="1" customWidth="1"/>
    <col min="8957" max="9196" width="8.85546875" style="5"/>
    <col min="9197" max="9197" width="3.28515625" style="5" customWidth="1"/>
    <col min="9198" max="9198" width="4.42578125" style="5" bestFit="1" customWidth="1"/>
    <col min="9199" max="9199" width="20.85546875" style="5" customWidth="1"/>
    <col min="9200" max="9200" width="25.7109375" style="5" customWidth="1"/>
    <col min="9201" max="9201" width="14.28515625" style="5" bestFit="1" customWidth="1"/>
    <col min="9202" max="9202" width="12.140625" style="5" bestFit="1" customWidth="1"/>
    <col min="9203" max="9203" width="12.85546875" style="5" bestFit="1" customWidth="1"/>
    <col min="9204" max="9204" width="14.42578125" style="5" bestFit="1" customWidth="1"/>
    <col min="9205" max="9205" width="12.28515625" style="5" bestFit="1" customWidth="1"/>
    <col min="9206" max="9206" width="8.28515625" style="5" bestFit="1" customWidth="1"/>
    <col min="9207" max="9207" width="6.7109375" style="5" bestFit="1" customWidth="1"/>
    <col min="9208" max="9208" width="16.85546875" style="5" bestFit="1" customWidth="1"/>
    <col min="9209" max="9209" width="12" style="5" bestFit="1" customWidth="1"/>
    <col min="9210" max="9211" width="10.85546875" style="5" bestFit="1" customWidth="1"/>
    <col min="9212" max="9212" width="6.7109375" style="5" bestFit="1" customWidth="1"/>
    <col min="9213" max="9452" width="8.85546875" style="5"/>
    <col min="9453" max="9453" width="3.28515625" style="5" customWidth="1"/>
    <col min="9454" max="9454" width="4.42578125" style="5" bestFit="1" customWidth="1"/>
    <col min="9455" max="9455" width="20.85546875" style="5" customWidth="1"/>
    <col min="9456" max="9456" width="25.7109375" style="5" customWidth="1"/>
    <col min="9457" max="9457" width="14.28515625" style="5" bestFit="1" customWidth="1"/>
    <col min="9458" max="9458" width="12.140625" style="5" bestFit="1" customWidth="1"/>
    <col min="9459" max="9459" width="12.85546875" style="5" bestFit="1" customWidth="1"/>
    <col min="9460" max="9460" width="14.42578125" style="5" bestFit="1" customWidth="1"/>
    <col min="9461" max="9461" width="12.28515625" style="5" bestFit="1" customWidth="1"/>
    <col min="9462" max="9462" width="8.28515625" style="5" bestFit="1" customWidth="1"/>
    <col min="9463" max="9463" width="6.7109375" style="5" bestFit="1" customWidth="1"/>
    <col min="9464" max="9464" width="16.85546875" style="5" bestFit="1" customWidth="1"/>
    <col min="9465" max="9465" width="12" style="5" bestFit="1" customWidth="1"/>
    <col min="9466" max="9467" width="10.85546875" style="5" bestFit="1" customWidth="1"/>
    <col min="9468" max="9468" width="6.7109375" style="5" bestFit="1" customWidth="1"/>
    <col min="9469" max="9708" width="8.85546875" style="5"/>
    <col min="9709" max="9709" width="3.28515625" style="5" customWidth="1"/>
    <col min="9710" max="9710" width="4.42578125" style="5" bestFit="1" customWidth="1"/>
    <col min="9711" max="9711" width="20.85546875" style="5" customWidth="1"/>
    <col min="9712" max="9712" width="25.7109375" style="5" customWidth="1"/>
    <col min="9713" max="9713" width="14.28515625" style="5" bestFit="1" customWidth="1"/>
    <col min="9714" max="9714" width="12.140625" style="5" bestFit="1" customWidth="1"/>
    <col min="9715" max="9715" width="12.85546875" style="5" bestFit="1" customWidth="1"/>
    <col min="9716" max="9716" width="14.42578125" style="5" bestFit="1" customWidth="1"/>
    <col min="9717" max="9717" width="12.28515625" style="5" bestFit="1" customWidth="1"/>
    <col min="9718" max="9718" width="8.28515625" style="5" bestFit="1" customWidth="1"/>
    <col min="9719" max="9719" width="6.7109375" style="5" bestFit="1" customWidth="1"/>
    <col min="9720" max="9720" width="16.85546875" style="5" bestFit="1" customWidth="1"/>
    <col min="9721" max="9721" width="12" style="5" bestFit="1" customWidth="1"/>
    <col min="9722" max="9723" width="10.85546875" style="5" bestFit="1" customWidth="1"/>
    <col min="9724" max="9724" width="6.7109375" style="5" bestFit="1" customWidth="1"/>
    <col min="9725" max="9964" width="8.85546875" style="5"/>
    <col min="9965" max="9965" width="3.28515625" style="5" customWidth="1"/>
    <col min="9966" max="9966" width="4.42578125" style="5" bestFit="1" customWidth="1"/>
    <col min="9967" max="9967" width="20.85546875" style="5" customWidth="1"/>
    <col min="9968" max="9968" width="25.7109375" style="5" customWidth="1"/>
    <col min="9969" max="9969" width="14.28515625" style="5" bestFit="1" customWidth="1"/>
    <col min="9970" max="9970" width="12.140625" style="5" bestFit="1" customWidth="1"/>
    <col min="9971" max="9971" width="12.85546875" style="5" bestFit="1" customWidth="1"/>
    <col min="9972" max="9972" width="14.42578125" style="5" bestFit="1" customWidth="1"/>
    <col min="9973" max="9973" width="12.28515625" style="5" bestFit="1" customWidth="1"/>
    <col min="9974" max="9974" width="8.28515625" style="5" bestFit="1" customWidth="1"/>
    <col min="9975" max="9975" width="6.7109375" style="5" bestFit="1" customWidth="1"/>
    <col min="9976" max="9976" width="16.85546875" style="5" bestFit="1" customWidth="1"/>
    <col min="9977" max="9977" width="12" style="5" bestFit="1" customWidth="1"/>
    <col min="9978" max="9979" width="10.85546875" style="5" bestFit="1" customWidth="1"/>
    <col min="9980" max="9980" width="6.7109375" style="5" bestFit="1" customWidth="1"/>
    <col min="9981" max="10220" width="8.85546875" style="5"/>
    <col min="10221" max="10221" width="3.28515625" style="5" customWidth="1"/>
    <col min="10222" max="10222" width="4.42578125" style="5" bestFit="1" customWidth="1"/>
    <col min="10223" max="10223" width="20.85546875" style="5" customWidth="1"/>
    <col min="10224" max="10224" width="25.7109375" style="5" customWidth="1"/>
    <col min="10225" max="10225" width="14.28515625" style="5" bestFit="1" customWidth="1"/>
    <col min="10226" max="10226" width="12.140625" style="5" bestFit="1" customWidth="1"/>
    <col min="10227" max="10227" width="12.85546875" style="5" bestFit="1" customWidth="1"/>
    <col min="10228" max="10228" width="14.42578125" style="5" bestFit="1" customWidth="1"/>
    <col min="10229" max="10229" width="12.28515625" style="5" bestFit="1" customWidth="1"/>
    <col min="10230" max="10230" width="8.28515625" style="5" bestFit="1" customWidth="1"/>
    <col min="10231" max="10231" width="6.7109375" style="5" bestFit="1" customWidth="1"/>
    <col min="10232" max="10232" width="16.85546875" style="5" bestFit="1" customWidth="1"/>
    <col min="10233" max="10233" width="12" style="5" bestFit="1" customWidth="1"/>
    <col min="10234" max="10235" width="10.85546875" style="5" bestFit="1" customWidth="1"/>
    <col min="10236" max="10236" width="6.7109375" style="5" bestFit="1" customWidth="1"/>
    <col min="10237" max="10476" width="8.85546875" style="5"/>
    <col min="10477" max="10477" width="3.28515625" style="5" customWidth="1"/>
    <col min="10478" max="10478" width="4.42578125" style="5" bestFit="1" customWidth="1"/>
    <col min="10479" max="10479" width="20.85546875" style="5" customWidth="1"/>
    <col min="10480" max="10480" width="25.7109375" style="5" customWidth="1"/>
    <col min="10481" max="10481" width="14.28515625" style="5" bestFit="1" customWidth="1"/>
    <col min="10482" max="10482" width="12.140625" style="5" bestFit="1" customWidth="1"/>
    <col min="10483" max="10483" width="12.85546875" style="5" bestFit="1" customWidth="1"/>
    <col min="10484" max="10484" width="14.42578125" style="5" bestFit="1" customWidth="1"/>
    <col min="10485" max="10485" width="12.28515625" style="5" bestFit="1" customWidth="1"/>
    <col min="10486" max="10486" width="8.28515625" style="5" bestFit="1" customWidth="1"/>
    <col min="10487" max="10487" width="6.7109375" style="5" bestFit="1" customWidth="1"/>
    <col min="10488" max="10488" width="16.85546875" style="5" bestFit="1" customWidth="1"/>
    <col min="10489" max="10489" width="12" style="5" bestFit="1" customWidth="1"/>
    <col min="10490" max="10491" width="10.85546875" style="5" bestFit="1" customWidth="1"/>
    <col min="10492" max="10492" width="6.7109375" style="5" bestFit="1" customWidth="1"/>
    <col min="10493" max="10732" width="8.85546875" style="5"/>
    <col min="10733" max="10733" width="3.28515625" style="5" customWidth="1"/>
    <col min="10734" max="10734" width="4.42578125" style="5" bestFit="1" customWidth="1"/>
    <col min="10735" max="10735" width="20.85546875" style="5" customWidth="1"/>
    <col min="10736" max="10736" width="25.7109375" style="5" customWidth="1"/>
    <col min="10737" max="10737" width="14.28515625" style="5" bestFit="1" customWidth="1"/>
    <col min="10738" max="10738" width="12.140625" style="5" bestFit="1" customWidth="1"/>
    <col min="10739" max="10739" width="12.85546875" style="5" bestFit="1" customWidth="1"/>
    <col min="10740" max="10740" width="14.42578125" style="5" bestFit="1" customWidth="1"/>
    <col min="10741" max="10741" width="12.28515625" style="5" bestFit="1" customWidth="1"/>
    <col min="10742" max="10742" width="8.28515625" style="5" bestFit="1" customWidth="1"/>
    <col min="10743" max="10743" width="6.7109375" style="5" bestFit="1" customWidth="1"/>
    <col min="10744" max="10744" width="16.85546875" style="5" bestFit="1" customWidth="1"/>
    <col min="10745" max="10745" width="12" style="5" bestFit="1" customWidth="1"/>
    <col min="10746" max="10747" width="10.85546875" style="5" bestFit="1" customWidth="1"/>
    <col min="10748" max="10748" width="6.7109375" style="5" bestFit="1" customWidth="1"/>
    <col min="10749" max="10988" width="8.85546875" style="5"/>
    <col min="10989" max="10989" width="3.28515625" style="5" customWidth="1"/>
    <col min="10990" max="10990" width="4.42578125" style="5" bestFit="1" customWidth="1"/>
    <col min="10991" max="10991" width="20.85546875" style="5" customWidth="1"/>
    <col min="10992" max="10992" width="25.7109375" style="5" customWidth="1"/>
    <col min="10993" max="10993" width="14.28515625" style="5" bestFit="1" customWidth="1"/>
    <col min="10994" max="10994" width="12.140625" style="5" bestFit="1" customWidth="1"/>
    <col min="10995" max="10995" width="12.85546875" style="5" bestFit="1" customWidth="1"/>
    <col min="10996" max="10996" width="14.42578125" style="5" bestFit="1" customWidth="1"/>
    <col min="10997" max="10997" width="12.28515625" style="5" bestFit="1" customWidth="1"/>
    <col min="10998" max="10998" width="8.28515625" style="5" bestFit="1" customWidth="1"/>
    <col min="10999" max="10999" width="6.7109375" style="5" bestFit="1" customWidth="1"/>
    <col min="11000" max="11000" width="16.85546875" style="5" bestFit="1" customWidth="1"/>
    <col min="11001" max="11001" width="12" style="5" bestFit="1" customWidth="1"/>
    <col min="11002" max="11003" width="10.85546875" style="5" bestFit="1" customWidth="1"/>
    <col min="11004" max="11004" width="6.7109375" style="5" bestFit="1" customWidth="1"/>
    <col min="11005" max="11244" width="8.85546875" style="5"/>
    <col min="11245" max="11245" width="3.28515625" style="5" customWidth="1"/>
    <col min="11246" max="11246" width="4.42578125" style="5" bestFit="1" customWidth="1"/>
    <col min="11247" max="11247" width="20.85546875" style="5" customWidth="1"/>
    <col min="11248" max="11248" width="25.7109375" style="5" customWidth="1"/>
    <col min="11249" max="11249" width="14.28515625" style="5" bestFit="1" customWidth="1"/>
    <col min="11250" max="11250" width="12.140625" style="5" bestFit="1" customWidth="1"/>
    <col min="11251" max="11251" width="12.85546875" style="5" bestFit="1" customWidth="1"/>
    <col min="11252" max="11252" width="14.42578125" style="5" bestFit="1" customWidth="1"/>
    <col min="11253" max="11253" width="12.28515625" style="5" bestFit="1" customWidth="1"/>
    <col min="11254" max="11254" width="8.28515625" style="5" bestFit="1" customWidth="1"/>
    <col min="11255" max="11255" width="6.7109375" style="5" bestFit="1" customWidth="1"/>
    <col min="11256" max="11256" width="16.85546875" style="5" bestFit="1" customWidth="1"/>
    <col min="11257" max="11257" width="12" style="5" bestFit="1" customWidth="1"/>
    <col min="11258" max="11259" width="10.85546875" style="5" bestFit="1" customWidth="1"/>
    <col min="11260" max="11260" width="6.7109375" style="5" bestFit="1" customWidth="1"/>
    <col min="11261" max="11500" width="8.85546875" style="5"/>
    <col min="11501" max="11501" width="3.28515625" style="5" customWidth="1"/>
    <col min="11502" max="11502" width="4.42578125" style="5" bestFit="1" customWidth="1"/>
    <col min="11503" max="11503" width="20.85546875" style="5" customWidth="1"/>
    <col min="11504" max="11504" width="25.7109375" style="5" customWidth="1"/>
    <col min="11505" max="11505" width="14.28515625" style="5" bestFit="1" customWidth="1"/>
    <col min="11506" max="11506" width="12.140625" style="5" bestFit="1" customWidth="1"/>
    <col min="11507" max="11507" width="12.85546875" style="5" bestFit="1" customWidth="1"/>
    <col min="11508" max="11508" width="14.42578125" style="5" bestFit="1" customWidth="1"/>
    <col min="11509" max="11509" width="12.28515625" style="5" bestFit="1" customWidth="1"/>
    <col min="11510" max="11510" width="8.28515625" style="5" bestFit="1" customWidth="1"/>
    <col min="11511" max="11511" width="6.7109375" style="5" bestFit="1" customWidth="1"/>
    <col min="11512" max="11512" width="16.85546875" style="5" bestFit="1" customWidth="1"/>
    <col min="11513" max="11513" width="12" style="5" bestFit="1" customWidth="1"/>
    <col min="11514" max="11515" width="10.85546875" style="5" bestFit="1" customWidth="1"/>
    <col min="11516" max="11516" width="6.7109375" style="5" bestFit="1" customWidth="1"/>
    <col min="11517" max="11756" width="8.85546875" style="5"/>
    <col min="11757" max="11757" width="3.28515625" style="5" customWidth="1"/>
    <col min="11758" max="11758" width="4.42578125" style="5" bestFit="1" customWidth="1"/>
    <col min="11759" max="11759" width="20.85546875" style="5" customWidth="1"/>
    <col min="11760" max="11760" width="25.7109375" style="5" customWidth="1"/>
    <col min="11761" max="11761" width="14.28515625" style="5" bestFit="1" customWidth="1"/>
    <col min="11762" max="11762" width="12.140625" style="5" bestFit="1" customWidth="1"/>
    <col min="11763" max="11763" width="12.85546875" style="5" bestFit="1" customWidth="1"/>
    <col min="11764" max="11764" width="14.42578125" style="5" bestFit="1" customWidth="1"/>
    <col min="11765" max="11765" width="12.28515625" style="5" bestFit="1" customWidth="1"/>
    <col min="11766" max="11766" width="8.28515625" style="5" bestFit="1" customWidth="1"/>
    <col min="11767" max="11767" width="6.7109375" style="5" bestFit="1" customWidth="1"/>
    <col min="11768" max="11768" width="16.85546875" style="5" bestFit="1" customWidth="1"/>
    <col min="11769" max="11769" width="12" style="5" bestFit="1" customWidth="1"/>
    <col min="11770" max="11771" width="10.85546875" style="5" bestFit="1" customWidth="1"/>
    <col min="11772" max="11772" width="6.7109375" style="5" bestFit="1" customWidth="1"/>
    <col min="11773" max="12012" width="8.85546875" style="5"/>
    <col min="12013" max="12013" width="3.28515625" style="5" customWidth="1"/>
    <col min="12014" max="12014" width="4.42578125" style="5" bestFit="1" customWidth="1"/>
    <col min="12015" max="12015" width="20.85546875" style="5" customWidth="1"/>
    <col min="12016" max="12016" width="25.7109375" style="5" customWidth="1"/>
    <col min="12017" max="12017" width="14.28515625" style="5" bestFit="1" customWidth="1"/>
    <col min="12018" max="12018" width="12.140625" style="5" bestFit="1" customWidth="1"/>
    <col min="12019" max="12019" width="12.85546875" style="5" bestFit="1" customWidth="1"/>
    <col min="12020" max="12020" width="14.42578125" style="5" bestFit="1" customWidth="1"/>
    <col min="12021" max="12021" width="12.28515625" style="5" bestFit="1" customWidth="1"/>
    <col min="12022" max="12022" width="8.28515625" style="5" bestFit="1" customWidth="1"/>
    <col min="12023" max="12023" width="6.7109375" style="5" bestFit="1" customWidth="1"/>
    <col min="12024" max="12024" width="16.85546875" style="5" bestFit="1" customWidth="1"/>
    <col min="12025" max="12025" width="12" style="5" bestFit="1" customWidth="1"/>
    <col min="12026" max="12027" width="10.85546875" style="5" bestFit="1" customWidth="1"/>
    <col min="12028" max="12028" width="6.7109375" style="5" bestFit="1" customWidth="1"/>
    <col min="12029" max="12268" width="8.85546875" style="5"/>
    <col min="12269" max="12269" width="3.28515625" style="5" customWidth="1"/>
    <col min="12270" max="12270" width="4.42578125" style="5" bestFit="1" customWidth="1"/>
    <col min="12271" max="12271" width="20.85546875" style="5" customWidth="1"/>
    <col min="12272" max="12272" width="25.7109375" style="5" customWidth="1"/>
    <col min="12273" max="12273" width="14.28515625" style="5" bestFit="1" customWidth="1"/>
    <col min="12274" max="12274" width="12.140625" style="5" bestFit="1" customWidth="1"/>
    <col min="12275" max="12275" width="12.85546875" style="5" bestFit="1" customWidth="1"/>
    <col min="12276" max="12276" width="14.42578125" style="5" bestFit="1" customWidth="1"/>
    <col min="12277" max="12277" width="12.28515625" style="5" bestFit="1" customWidth="1"/>
    <col min="12278" max="12278" width="8.28515625" style="5" bestFit="1" customWidth="1"/>
    <col min="12279" max="12279" width="6.7109375" style="5" bestFit="1" customWidth="1"/>
    <col min="12280" max="12280" width="16.85546875" style="5" bestFit="1" customWidth="1"/>
    <col min="12281" max="12281" width="12" style="5" bestFit="1" customWidth="1"/>
    <col min="12282" max="12283" width="10.85546875" style="5" bestFit="1" customWidth="1"/>
    <col min="12284" max="12284" width="6.7109375" style="5" bestFit="1" customWidth="1"/>
    <col min="12285" max="12524" width="8.85546875" style="5"/>
    <col min="12525" max="12525" width="3.28515625" style="5" customWidth="1"/>
    <col min="12526" max="12526" width="4.42578125" style="5" bestFit="1" customWidth="1"/>
    <col min="12527" max="12527" width="20.85546875" style="5" customWidth="1"/>
    <col min="12528" max="12528" width="25.7109375" style="5" customWidth="1"/>
    <col min="12529" max="12529" width="14.28515625" style="5" bestFit="1" customWidth="1"/>
    <col min="12530" max="12530" width="12.140625" style="5" bestFit="1" customWidth="1"/>
    <col min="12531" max="12531" width="12.85546875" style="5" bestFit="1" customWidth="1"/>
    <col min="12532" max="12532" width="14.42578125" style="5" bestFit="1" customWidth="1"/>
    <col min="12533" max="12533" width="12.28515625" style="5" bestFit="1" customWidth="1"/>
    <col min="12534" max="12534" width="8.28515625" style="5" bestFit="1" customWidth="1"/>
    <col min="12535" max="12535" width="6.7109375" style="5" bestFit="1" customWidth="1"/>
    <col min="12536" max="12536" width="16.85546875" style="5" bestFit="1" customWidth="1"/>
    <col min="12537" max="12537" width="12" style="5" bestFit="1" customWidth="1"/>
    <col min="12538" max="12539" width="10.85546875" style="5" bestFit="1" customWidth="1"/>
    <col min="12540" max="12540" width="6.7109375" style="5" bestFit="1" customWidth="1"/>
    <col min="12541" max="12780" width="8.85546875" style="5"/>
    <col min="12781" max="12781" width="3.28515625" style="5" customWidth="1"/>
    <col min="12782" max="12782" width="4.42578125" style="5" bestFit="1" customWidth="1"/>
    <col min="12783" max="12783" width="20.85546875" style="5" customWidth="1"/>
    <col min="12784" max="12784" width="25.7109375" style="5" customWidth="1"/>
    <col min="12785" max="12785" width="14.28515625" style="5" bestFit="1" customWidth="1"/>
    <col min="12786" max="12786" width="12.140625" style="5" bestFit="1" customWidth="1"/>
    <col min="12787" max="12787" width="12.85546875" style="5" bestFit="1" customWidth="1"/>
    <col min="12788" max="12788" width="14.42578125" style="5" bestFit="1" customWidth="1"/>
    <col min="12789" max="12789" width="12.28515625" style="5" bestFit="1" customWidth="1"/>
    <col min="12790" max="12790" width="8.28515625" style="5" bestFit="1" customWidth="1"/>
    <col min="12791" max="12791" width="6.7109375" style="5" bestFit="1" customWidth="1"/>
    <col min="12792" max="12792" width="16.85546875" style="5" bestFit="1" customWidth="1"/>
    <col min="12793" max="12793" width="12" style="5" bestFit="1" customWidth="1"/>
    <col min="12794" max="12795" width="10.85546875" style="5" bestFit="1" customWidth="1"/>
    <col min="12796" max="12796" width="6.7109375" style="5" bestFit="1" customWidth="1"/>
    <col min="12797" max="13036" width="8.85546875" style="5"/>
    <col min="13037" max="13037" width="3.28515625" style="5" customWidth="1"/>
    <col min="13038" max="13038" width="4.42578125" style="5" bestFit="1" customWidth="1"/>
    <col min="13039" max="13039" width="20.85546875" style="5" customWidth="1"/>
    <col min="13040" max="13040" width="25.7109375" style="5" customWidth="1"/>
    <col min="13041" max="13041" width="14.28515625" style="5" bestFit="1" customWidth="1"/>
    <col min="13042" max="13042" width="12.140625" style="5" bestFit="1" customWidth="1"/>
    <col min="13043" max="13043" width="12.85546875" style="5" bestFit="1" customWidth="1"/>
    <col min="13044" max="13044" width="14.42578125" style="5" bestFit="1" customWidth="1"/>
    <col min="13045" max="13045" width="12.28515625" style="5" bestFit="1" customWidth="1"/>
    <col min="13046" max="13046" width="8.28515625" style="5" bestFit="1" customWidth="1"/>
    <col min="13047" max="13047" width="6.7109375" style="5" bestFit="1" customWidth="1"/>
    <col min="13048" max="13048" width="16.85546875" style="5" bestFit="1" customWidth="1"/>
    <col min="13049" max="13049" width="12" style="5" bestFit="1" customWidth="1"/>
    <col min="13050" max="13051" width="10.85546875" style="5" bestFit="1" customWidth="1"/>
    <col min="13052" max="13052" width="6.7109375" style="5" bestFit="1" customWidth="1"/>
    <col min="13053" max="13292" width="8.85546875" style="5"/>
    <col min="13293" max="13293" width="3.28515625" style="5" customWidth="1"/>
    <col min="13294" max="13294" width="4.42578125" style="5" bestFit="1" customWidth="1"/>
    <col min="13295" max="13295" width="20.85546875" style="5" customWidth="1"/>
    <col min="13296" max="13296" width="25.7109375" style="5" customWidth="1"/>
    <col min="13297" max="13297" width="14.28515625" style="5" bestFit="1" customWidth="1"/>
    <col min="13298" max="13298" width="12.140625" style="5" bestFit="1" customWidth="1"/>
    <col min="13299" max="13299" width="12.85546875" style="5" bestFit="1" customWidth="1"/>
    <col min="13300" max="13300" width="14.42578125" style="5" bestFit="1" customWidth="1"/>
    <col min="13301" max="13301" width="12.28515625" style="5" bestFit="1" customWidth="1"/>
    <col min="13302" max="13302" width="8.28515625" style="5" bestFit="1" customWidth="1"/>
    <col min="13303" max="13303" width="6.7109375" style="5" bestFit="1" customWidth="1"/>
    <col min="13304" max="13304" width="16.85546875" style="5" bestFit="1" customWidth="1"/>
    <col min="13305" max="13305" width="12" style="5" bestFit="1" customWidth="1"/>
    <col min="13306" max="13307" width="10.85546875" style="5" bestFit="1" customWidth="1"/>
    <col min="13308" max="13308" width="6.7109375" style="5" bestFit="1" customWidth="1"/>
    <col min="13309" max="13548" width="8.85546875" style="5"/>
    <col min="13549" max="13549" width="3.28515625" style="5" customWidth="1"/>
    <col min="13550" max="13550" width="4.42578125" style="5" bestFit="1" customWidth="1"/>
    <col min="13551" max="13551" width="20.85546875" style="5" customWidth="1"/>
    <col min="13552" max="13552" width="25.7109375" style="5" customWidth="1"/>
    <col min="13553" max="13553" width="14.28515625" style="5" bestFit="1" customWidth="1"/>
    <col min="13554" max="13554" width="12.140625" style="5" bestFit="1" customWidth="1"/>
    <col min="13555" max="13555" width="12.85546875" style="5" bestFit="1" customWidth="1"/>
    <col min="13556" max="13556" width="14.42578125" style="5" bestFit="1" customWidth="1"/>
    <col min="13557" max="13557" width="12.28515625" style="5" bestFit="1" customWidth="1"/>
    <col min="13558" max="13558" width="8.28515625" style="5" bestFit="1" customWidth="1"/>
    <col min="13559" max="13559" width="6.7109375" style="5" bestFit="1" customWidth="1"/>
    <col min="13560" max="13560" width="16.85546875" style="5" bestFit="1" customWidth="1"/>
    <col min="13561" max="13561" width="12" style="5" bestFit="1" customWidth="1"/>
    <col min="13562" max="13563" width="10.85546875" style="5" bestFit="1" customWidth="1"/>
    <col min="13564" max="13564" width="6.7109375" style="5" bestFit="1" customWidth="1"/>
    <col min="13565" max="13804" width="8.85546875" style="5"/>
    <col min="13805" max="13805" width="3.28515625" style="5" customWidth="1"/>
    <col min="13806" max="13806" width="4.42578125" style="5" bestFit="1" customWidth="1"/>
    <col min="13807" max="13807" width="20.85546875" style="5" customWidth="1"/>
    <col min="13808" max="13808" width="25.7109375" style="5" customWidth="1"/>
    <col min="13809" max="13809" width="14.28515625" style="5" bestFit="1" customWidth="1"/>
    <col min="13810" max="13810" width="12.140625" style="5" bestFit="1" customWidth="1"/>
    <col min="13811" max="13811" width="12.85546875" style="5" bestFit="1" customWidth="1"/>
    <col min="13812" max="13812" width="14.42578125" style="5" bestFit="1" customWidth="1"/>
    <col min="13813" max="13813" width="12.28515625" style="5" bestFit="1" customWidth="1"/>
    <col min="13814" max="13814" width="8.28515625" style="5" bestFit="1" customWidth="1"/>
    <col min="13815" max="13815" width="6.7109375" style="5" bestFit="1" customWidth="1"/>
    <col min="13816" max="13816" width="16.85546875" style="5" bestFit="1" customWidth="1"/>
    <col min="13817" max="13817" width="12" style="5" bestFit="1" customWidth="1"/>
    <col min="13818" max="13819" width="10.85546875" style="5" bestFit="1" customWidth="1"/>
    <col min="13820" max="13820" width="6.7109375" style="5" bestFit="1" customWidth="1"/>
    <col min="13821" max="14060" width="8.85546875" style="5"/>
    <col min="14061" max="14061" width="3.28515625" style="5" customWidth="1"/>
    <col min="14062" max="14062" width="4.42578125" style="5" bestFit="1" customWidth="1"/>
    <col min="14063" max="14063" width="20.85546875" style="5" customWidth="1"/>
    <col min="14064" max="14064" width="25.7109375" style="5" customWidth="1"/>
    <col min="14065" max="14065" width="14.28515625" style="5" bestFit="1" customWidth="1"/>
    <col min="14066" max="14066" width="12.140625" style="5" bestFit="1" customWidth="1"/>
    <col min="14067" max="14067" width="12.85546875" style="5" bestFit="1" customWidth="1"/>
    <col min="14068" max="14068" width="14.42578125" style="5" bestFit="1" customWidth="1"/>
    <col min="14069" max="14069" width="12.28515625" style="5" bestFit="1" customWidth="1"/>
    <col min="14070" max="14070" width="8.28515625" style="5" bestFit="1" customWidth="1"/>
    <col min="14071" max="14071" width="6.7109375" style="5" bestFit="1" customWidth="1"/>
    <col min="14072" max="14072" width="16.85546875" style="5" bestFit="1" customWidth="1"/>
    <col min="14073" max="14073" width="12" style="5" bestFit="1" customWidth="1"/>
    <col min="14074" max="14075" width="10.85546875" style="5" bestFit="1" customWidth="1"/>
    <col min="14076" max="14076" width="6.7109375" style="5" bestFit="1" customWidth="1"/>
    <col min="14077" max="14316" width="8.85546875" style="5"/>
    <col min="14317" max="14317" width="3.28515625" style="5" customWidth="1"/>
    <col min="14318" max="14318" width="4.42578125" style="5" bestFit="1" customWidth="1"/>
    <col min="14319" max="14319" width="20.85546875" style="5" customWidth="1"/>
    <col min="14320" max="14320" width="25.7109375" style="5" customWidth="1"/>
    <col min="14321" max="14321" width="14.28515625" style="5" bestFit="1" customWidth="1"/>
    <col min="14322" max="14322" width="12.140625" style="5" bestFit="1" customWidth="1"/>
    <col min="14323" max="14323" width="12.85546875" style="5" bestFit="1" customWidth="1"/>
    <col min="14324" max="14324" width="14.42578125" style="5" bestFit="1" customWidth="1"/>
    <col min="14325" max="14325" width="12.28515625" style="5" bestFit="1" customWidth="1"/>
    <col min="14326" max="14326" width="8.28515625" style="5" bestFit="1" customWidth="1"/>
    <col min="14327" max="14327" width="6.7109375" style="5" bestFit="1" customWidth="1"/>
    <col min="14328" max="14328" width="16.85546875" style="5" bestFit="1" customWidth="1"/>
    <col min="14329" max="14329" width="12" style="5" bestFit="1" customWidth="1"/>
    <col min="14330" max="14331" width="10.85546875" style="5" bestFit="1" customWidth="1"/>
    <col min="14332" max="14332" width="6.7109375" style="5" bestFit="1" customWidth="1"/>
    <col min="14333" max="14572" width="8.85546875" style="5"/>
    <col min="14573" max="14573" width="3.28515625" style="5" customWidth="1"/>
    <col min="14574" max="14574" width="4.42578125" style="5" bestFit="1" customWidth="1"/>
    <col min="14575" max="14575" width="20.85546875" style="5" customWidth="1"/>
    <col min="14576" max="14576" width="25.7109375" style="5" customWidth="1"/>
    <col min="14577" max="14577" width="14.28515625" style="5" bestFit="1" customWidth="1"/>
    <col min="14578" max="14578" width="12.140625" style="5" bestFit="1" customWidth="1"/>
    <col min="14579" max="14579" width="12.85546875" style="5" bestFit="1" customWidth="1"/>
    <col min="14580" max="14580" width="14.42578125" style="5" bestFit="1" customWidth="1"/>
    <col min="14581" max="14581" width="12.28515625" style="5" bestFit="1" customWidth="1"/>
    <col min="14582" max="14582" width="8.28515625" style="5" bestFit="1" customWidth="1"/>
    <col min="14583" max="14583" width="6.7109375" style="5" bestFit="1" customWidth="1"/>
    <col min="14584" max="14584" width="16.85546875" style="5" bestFit="1" customWidth="1"/>
    <col min="14585" max="14585" width="12" style="5" bestFit="1" customWidth="1"/>
    <col min="14586" max="14587" width="10.85546875" style="5" bestFit="1" customWidth="1"/>
    <col min="14588" max="14588" width="6.7109375" style="5" bestFit="1" customWidth="1"/>
    <col min="14589" max="14828" width="8.85546875" style="5"/>
    <col min="14829" max="14829" width="3.28515625" style="5" customWidth="1"/>
    <col min="14830" max="14830" width="4.42578125" style="5" bestFit="1" customWidth="1"/>
    <col min="14831" max="14831" width="20.85546875" style="5" customWidth="1"/>
    <col min="14832" max="14832" width="25.7109375" style="5" customWidth="1"/>
    <col min="14833" max="14833" width="14.28515625" style="5" bestFit="1" customWidth="1"/>
    <col min="14834" max="14834" width="12.140625" style="5" bestFit="1" customWidth="1"/>
    <col min="14835" max="14835" width="12.85546875" style="5" bestFit="1" customWidth="1"/>
    <col min="14836" max="14836" width="14.42578125" style="5" bestFit="1" customWidth="1"/>
    <col min="14837" max="14837" width="12.28515625" style="5" bestFit="1" customWidth="1"/>
    <col min="14838" max="14838" width="8.28515625" style="5" bestFit="1" customWidth="1"/>
    <col min="14839" max="14839" width="6.7109375" style="5" bestFit="1" customWidth="1"/>
    <col min="14840" max="14840" width="16.85546875" style="5" bestFit="1" customWidth="1"/>
    <col min="14841" max="14841" width="12" style="5" bestFit="1" customWidth="1"/>
    <col min="14842" max="14843" width="10.85546875" style="5" bestFit="1" customWidth="1"/>
    <col min="14844" max="14844" width="6.7109375" style="5" bestFit="1" customWidth="1"/>
    <col min="14845" max="15084" width="8.85546875" style="5"/>
    <col min="15085" max="15085" width="3.28515625" style="5" customWidth="1"/>
    <col min="15086" max="15086" width="4.42578125" style="5" bestFit="1" customWidth="1"/>
    <col min="15087" max="15087" width="20.85546875" style="5" customWidth="1"/>
    <col min="15088" max="15088" width="25.7109375" style="5" customWidth="1"/>
    <col min="15089" max="15089" width="14.28515625" style="5" bestFit="1" customWidth="1"/>
    <col min="15090" max="15090" width="12.140625" style="5" bestFit="1" customWidth="1"/>
    <col min="15091" max="15091" width="12.85546875" style="5" bestFit="1" customWidth="1"/>
    <col min="15092" max="15092" width="14.42578125" style="5" bestFit="1" customWidth="1"/>
    <col min="15093" max="15093" width="12.28515625" style="5" bestFit="1" customWidth="1"/>
    <col min="15094" max="15094" width="8.28515625" style="5" bestFit="1" customWidth="1"/>
    <col min="15095" max="15095" width="6.7109375" style="5" bestFit="1" customWidth="1"/>
    <col min="15096" max="15096" width="16.85546875" style="5" bestFit="1" customWidth="1"/>
    <col min="15097" max="15097" width="12" style="5" bestFit="1" customWidth="1"/>
    <col min="15098" max="15099" width="10.85546875" style="5" bestFit="1" customWidth="1"/>
    <col min="15100" max="15100" width="6.7109375" style="5" bestFit="1" customWidth="1"/>
    <col min="15101" max="15340" width="8.85546875" style="5"/>
    <col min="15341" max="15341" width="3.28515625" style="5" customWidth="1"/>
    <col min="15342" max="15342" width="4.42578125" style="5" bestFit="1" customWidth="1"/>
    <col min="15343" max="15343" width="20.85546875" style="5" customWidth="1"/>
    <col min="15344" max="15344" width="25.7109375" style="5" customWidth="1"/>
    <col min="15345" max="15345" width="14.28515625" style="5" bestFit="1" customWidth="1"/>
    <col min="15346" max="15346" width="12.140625" style="5" bestFit="1" customWidth="1"/>
    <col min="15347" max="15347" width="12.85546875" style="5" bestFit="1" customWidth="1"/>
    <col min="15348" max="15348" width="14.42578125" style="5" bestFit="1" customWidth="1"/>
    <col min="15349" max="15349" width="12.28515625" style="5" bestFit="1" customWidth="1"/>
    <col min="15350" max="15350" width="8.28515625" style="5" bestFit="1" customWidth="1"/>
    <col min="15351" max="15351" width="6.7109375" style="5" bestFit="1" customWidth="1"/>
    <col min="15352" max="15352" width="16.85546875" style="5" bestFit="1" customWidth="1"/>
    <col min="15353" max="15353" width="12" style="5" bestFit="1" customWidth="1"/>
    <col min="15354" max="15355" width="10.85546875" style="5" bestFit="1" customWidth="1"/>
    <col min="15356" max="15356" width="6.7109375" style="5" bestFit="1" customWidth="1"/>
    <col min="15357" max="15596" width="8.85546875" style="5"/>
    <col min="15597" max="15597" width="3.28515625" style="5" customWidth="1"/>
    <col min="15598" max="15598" width="4.42578125" style="5" bestFit="1" customWidth="1"/>
    <col min="15599" max="15599" width="20.85546875" style="5" customWidth="1"/>
    <col min="15600" max="15600" width="25.7109375" style="5" customWidth="1"/>
    <col min="15601" max="15601" width="14.28515625" style="5" bestFit="1" customWidth="1"/>
    <col min="15602" max="15602" width="12.140625" style="5" bestFit="1" customWidth="1"/>
    <col min="15603" max="15603" width="12.85546875" style="5" bestFit="1" customWidth="1"/>
    <col min="15604" max="15604" width="14.42578125" style="5" bestFit="1" customWidth="1"/>
    <col min="15605" max="15605" width="12.28515625" style="5" bestFit="1" customWidth="1"/>
    <col min="15606" max="15606" width="8.28515625" style="5" bestFit="1" customWidth="1"/>
    <col min="15607" max="15607" width="6.7109375" style="5" bestFit="1" customWidth="1"/>
    <col min="15608" max="15608" width="16.85546875" style="5" bestFit="1" customWidth="1"/>
    <col min="15609" max="15609" width="12" style="5" bestFit="1" customWidth="1"/>
    <col min="15610" max="15611" width="10.85546875" style="5" bestFit="1" customWidth="1"/>
    <col min="15612" max="15612" width="6.7109375" style="5" bestFit="1" customWidth="1"/>
    <col min="15613" max="15852" width="8.85546875" style="5"/>
    <col min="15853" max="15853" width="3.28515625" style="5" customWidth="1"/>
    <col min="15854" max="15854" width="4.42578125" style="5" bestFit="1" customWidth="1"/>
    <col min="15855" max="15855" width="20.85546875" style="5" customWidth="1"/>
    <col min="15856" max="15856" width="25.7109375" style="5" customWidth="1"/>
    <col min="15857" max="15857" width="14.28515625" style="5" bestFit="1" customWidth="1"/>
    <col min="15858" max="15858" width="12.140625" style="5" bestFit="1" customWidth="1"/>
    <col min="15859" max="15859" width="12.85546875" style="5" bestFit="1" customWidth="1"/>
    <col min="15860" max="15860" width="14.42578125" style="5" bestFit="1" customWidth="1"/>
    <col min="15861" max="15861" width="12.28515625" style="5" bestFit="1" customWidth="1"/>
    <col min="15862" max="15862" width="8.28515625" style="5" bestFit="1" customWidth="1"/>
    <col min="15863" max="15863" width="6.7109375" style="5" bestFit="1" customWidth="1"/>
    <col min="15864" max="15864" width="16.85546875" style="5" bestFit="1" customWidth="1"/>
    <col min="15865" max="15865" width="12" style="5" bestFit="1" customWidth="1"/>
    <col min="15866" max="15867" width="10.85546875" style="5" bestFit="1" customWidth="1"/>
    <col min="15868" max="15868" width="6.7109375" style="5" bestFit="1" customWidth="1"/>
    <col min="15869" max="16108" width="8.85546875" style="5"/>
    <col min="16109" max="16109" width="3.28515625" style="5" customWidth="1"/>
    <col min="16110" max="16110" width="4.42578125" style="5" bestFit="1" customWidth="1"/>
    <col min="16111" max="16111" width="20.85546875" style="5" customWidth="1"/>
    <col min="16112" max="16112" width="25.7109375" style="5" customWidth="1"/>
    <col min="16113" max="16113" width="14.28515625" style="5" bestFit="1" customWidth="1"/>
    <col min="16114" max="16114" width="12.140625" style="5" bestFit="1" customWidth="1"/>
    <col min="16115" max="16115" width="12.85546875" style="5" bestFit="1" customWidth="1"/>
    <col min="16116" max="16116" width="14.42578125" style="5" bestFit="1" customWidth="1"/>
    <col min="16117" max="16117" width="12.28515625" style="5" bestFit="1" customWidth="1"/>
    <col min="16118" max="16118" width="8.28515625" style="5" bestFit="1" customWidth="1"/>
    <col min="16119" max="16119" width="6.7109375" style="5" bestFit="1" customWidth="1"/>
    <col min="16120" max="16120" width="16.85546875" style="5" bestFit="1" customWidth="1"/>
    <col min="16121" max="16121" width="12" style="5" bestFit="1" customWidth="1"/>
    <col min="16122" max="16123" width="10.85546875" style="5" bestFit="1" customWidth="1"/>
    <col min="16124" max="16124" width="6.7109375" style="5" bestFit="1" customWidth="1"/>
    <col min="16125" max="16384" width="8.85546875" style="5"/>
  </cols>
  <sheetData>
    <row r="1" spans="1:7" ht="18" customHeight="1">
      <c r="A1" s="39"/>
      <c r="B1" s="33" t="s">
        <v>543</v>
      </c>
      <c r="C1" s="43"/>
      <c r="D1" s="43"/>
      <c r="E1" s="43"/>
      <c r="F1" s="43"/>
    </row>
    <row r="2" spans="1:7">
      <c r="A2" s="39"/>
      <c r="B2" s="40"/>
      <c r="C2" s="40"/>
    </row>
    <row r="3" spans="1:7" s="6" customFormat="1" ht="27" customHeight="1">
      <c r="A3" s="39"/>
      <c r="B3" s="26" t="s">
        <v>526</v>
      </c>
      <c r="C3" s="27" t="s">
        <v>527</v>
      </c>
      <c r="E3" s="26" t="s">
        <v>25</v>
      </c>
      <c r="F3" s="27" t="s">
        <v>528</v>
      </c>
    </row>
    <row r="4" spans="1:7">
      <c r="A4" s="39"/>
      <c r="B4" s="41" t="s">
        <v>11</v>
      </c>
      <c r="C4" s="42"/>
      <c r="E4" s="22">
        <v>2022</v>
      </c>
      <c r="F4" s="7">
        <f t="shared" ref="F4:F10" si="0">SUM(C5+C13+C21+C29+C37)</f>
        <v>35911.050000000003</v>
      </c>
      <c r="G4" s="17"/>
    </row>
    <row r="5" spans="1:7" s="24" customFormat="1">
      <c r="A5" s="39"/>
      <c r="B5" s="22">
        <v>2022</v>
      </c>
      <c r="C5" s="18">
        <v>0</v>
      </c>
      <c r="E5" s="22">
        <v>2021</v>
      </c>
      <c r="F5" s="7">
        <f t="shared" si="0"/>
        <v>134664.07999999999</v>
      </c>
      <c r="G5" s="17"/>
    </row>
    <row r="6" spans="1:7" s="24" customFormat="1">
      <c r="A6" s="39"/>
      <c r="B6" s="22">
        <v>2021</v>
      </c>
      <c r="C6" s="18">
        <v>120000</v>
      </c>
      <c r="E6" s="22">
        <v>2020</v>
      </c>
      <c r="F6" s="7">
        <f t="shared" si="0"/>
        <v>174976.16</v>
      </c>
      <c r="G6" s="17"/>
    </row>
    <row r="7" spans="1:7" s="21" customFormat="1">
      <c r="A7" s="39"/>
      <c r="B7" s="22">
        <v>2020</v>
      </c>
      <c r="C7" s="18">
        <v>150000</v>
      </c>
      <c r="E7" s="22">
        <v>2019</v>
      </c>
      <c r="F7" s="7">
        <f t="shared" si="0"/>
        <v>360872.56000000006</v>
      </c>
      <c r="G7" s="17"/>
    </row>
    <row r="8" spans="1:7">
      <c r="A8" s="39"/>
      <c r="B8" s="22">
        <v>2019</v>
      </c>
      <c r="C8" s="18">
        <v>162480</v>
      </c>
      <c r="E8" s="22">
        <v>2018</v>
      </c>
      <c r="F8" s="28">
        <f t="shared" si="0"/>
        <v>451038.18000000005</v>
      </c>
      <c r="G8" s="17"/>
    </row>
    <row r="9" spans="1:7">
      <c r="A9" s="39"/>
      <c r="B9" s="22">
        <v>2018</v>
      </c>
      <c r="C9" s="8">
        <v>166000</v>
      </c>
      <c r="E9" s="22">
        <v>2017</v>
      </c>
      <c r="F9" s="7">
        <f t="shared" si="0"/>
        <v>139787.97</v>
      </c>
      <c r="G9" s="17"/>
    </row>
    <row r="10" spans="1:7">
      <c r="A10" s="39"/>
      <c r="B10" s="22">
        <v>2017</v>
      </c>
      <c r="C10" s="8">
        <v>0</v>
      </c>
      <c r="E10" s="22">
        <v>2016</v>
      </c>
      <c r="F10" s="7">
        <f t="shared" si="0"/>
        <v>175963</v>
      </c>
      <c r="G10" s="17"/>
    </row>
    <row r="11" spans="1:7">
      <c r="A11" s="39"/>
      <c r="B11" s="22">
        <v>2016</v>
      </c>
      <c r="C11" s="8">
        <v>90320</v>
      </c>
      <c r="E11" s="9" t="s">
        <v>7</v>
      </c>
      <c r="F11" s="10">
        <f>SUM(F4:F10)</f>
        <v>1473213.0000000002</v>
      </c>
      <c r="G11" s="17"/>
    </row>
    <row r="12" spans="1:7">
      <c r="A12" s="39"/>
      <c r="B12" s="41" t="s">
        <v>12</v>
      </c>
      <c r="C12" s="42"/>
    </row>
    <row r="13" spans="1:7" s="24" customFormat="1">
      <c r="A13" s="39"/>
      <c r="B13" s="22">
        <v>2022</v>
      </c>
      <c r="C13" s="18">
        <v>7500</v>
      </c>
    </row>
    <row r="14" spans="1:7" s="24" customFormat="1">
      <c r="A14" s="39"/>
      <c r="B14" s="22">
        <v>2021</v>
      </c>
      <c r="C14" s="18">
        <v>0</v>
      </c>
    </row>
    <row r="15" spans="1:7" s="21" customFormat="1">
      <c r="A15" s="39"/>
      <c r="B15" s="22">
        <v>2020</v>
      </c>
      <c r="C15" s="18">
        <v>0</v>
      </c>
    </row>
    <row r="16" spans="1:7">
      <c r="A16" s="39"/>
      <c r="B16" s="22">
        <v>2019</v>
      </c>
      <c r="C16" s="18">
        <v>96434.12</v>
      </c>
      <c r="E16" s="14"/>
      <c r="F16" s="14"/>
    </row>
    <row r="17" spans="1:6">
      <c r="A17" s="39"/>
      <c r="B17" s="22">
        <v>2018</v>
      </c>
      <c r="C17" s="8">
        <v>199621.4</v>
      </c>
      <c r="E17" s="15"/>
      <c r="F17" s="16"/>
    </row>
    <row r="18" spans="1:6">
      <c r="A18" s="39"/>
      <c r="B18" s="22">
        <v>2017</v>
      </c>
      <c r="C18" s="8">
        <v>45655.53</v>
      </c>
    </row>
    <row r="19" spans="1:6">
      <c r="A19" s="39"/>
      <c r="B19" s="22">
        <v>2016</v>
      </c>
      <c r="C19" s="8">
        <v>2000</v>
      </c>
    </row>
    <row r="20" spans="1:6">
      <c r="A20" s="39"/>
      <c r="B20" s="41" t="s">
        <v>529</v>
      </c>
      <c r="C20" s="42"/>
    </row>
    <row r="21" spans="1:6" s="24" customFormat="1">
      <c r="A21" s="39"/>
      <c r="B21" s="22">
        <v>2022</v>
      </c>
      <c r="C21" s="18">
        <v>4951.05</v>
      </c>
    </row>
    <row r="22" spans="1:6" s="24" customFormat="1">
      <c r="A22" s="39"/>
      <c r="B22" s="22">
        <v>2021</v>
      </c>
      <c r="C22" s="18">
        <v>4872.68</v>
      </c>
    </row>
    <row r="23" spans="1:6" s="21" customFormat="1">
      <c r="A23" s="39"/>
      <c r="B23" s="22">
        <v>2020</v>
      </c>
      <c r="C23" s="18">
        <v>9471.75</v>
      </c>
    </row>
    <row r="24" spans="1:6">
      <c r="A24" s="39"/>
      <c r="B24" s="22">
        <v>2019</v>
      </c>
      <c r="C24" s="18">
        <v>3139.13</v>
      </c>
    </row>
    <row r="25" spans="1:6">
      <c r="A25" s="39"/>
      <c r="B25" s="22">
        <v>2018</v>
      </c>
      <c r="C25" s="8">
        <v>12807.53</v>
      </c>
      <c r="E25" s="19"/>
      <c r="F25" s="20"/>
    </row>
    <row r="26" spans="1:6">
      <c r="A26" s="39"/>
      <c r="B26" s="22">
        <v>2017</v>
      </c>
      <c r="C26" s="8">
        <v>29269.200000000001</v>
      </c>
    </row>
    <row r="27" spans="1:6">
      <c r="A27" s="39"/>
      <c r="B27" s="22">
        <v>2016</v>
      </c>
      <c r="C27" s="8">
        <v>50292.92</v>
      </c>
    </row>
    <row r="28" spans="1:6">
      <c r="A28" s="39"/>
      <c r="B28" s="41" t="s">
        <v>13</v>
      </c>
      <c r="C28" s="42"/>
    </row>
    <row r="29" spans="1:6" s="24" customFormat="1">
      <c r="A29" s="39"/>
      <c r="B29" s="22">
        <v>2022</v>
      </c>
      <c r="C29" s="18">
        <v>23460</v>
      </c>
    </row>
    <row r="30" spans="1:6" s="24" customFormat="1">
      <c r="A30" s="39"/>
      <c r="B30" s="22">
        <v>2021</v>
      </c>
      <c r="C30" s="18">
        <v>9791.4</v>
      </c>
    </row>
    <row r="31" spans="1:6" s="21" customFormat="1">
      <c r="A31" s="39"/>
      <c r="B31" s="22">
        <v>2020</v>
      </c>
      <c r="C31" s="18">
        <v>15504.41</v>
      </c>
    </row>
    <row r="32" spans="1:6">
      <c r="A32" s="39"/>
      <c r="B32" s="22">
        <v>2019</v>
      </c>
      <c r="C32" s="8">
        <v>94421.28</v>
      </c>
    </row>
    <row r="33" spans="1:3">
      <c r="A33" s="39"/>
      <c r="B33" s="22">
        <v>2018</v>
      </c>
      <c r="C33" s="8">
        <v>52313.62</v>
      </c>
    </row>
    <row r="34" spans="1:3">
      <c r="A34" s="39"/>
      <c r="B34" s="22">
        <v>2017</v>
      </c>
      <c r="C34" s="8">
        <v>47394.04</v>
      </c>
    </row>
    <row r="35" spans="1:3">
      <c r="A35" s="39"/>
      <c r="B35" s="22">
        <v>2016</v>
      </c>
      <c r="C35" s="8">
        <v>33350.080000000002</v>
      </c>
    </row>
    <row r="36" spans="1:3">
      <c r="A36" s="39"/>
      <c r="B36" s="41" t="s">
        <v>14</v>
      </c>
      <c r="C36" s="42"/>
    </row>
    <row r="37" spans="1:3" s="24" customFormat="1">
      <c r="A37" s="39"/>
      <c r="B37" s="22">
        <v>2022</v>
      </c>
      <c r="C37" s="18">
        <v>0</v>
      </c>
    </row>
    <row r="38" spans="1:3" s="24" customFormat="1">
      <c r="A38" s="39"/>
      <c r="B38" s="22">
        <v>2021</v>
      </c>
      <c r="C38" s="18">
        <v>0</v>
      </c>
    </row>
    <row r="39" spans="1:3" s="21" customFormat="1">
      <c r="A39" s="39"/>
      <c r="B39" s="22">
        <v>2020</v>
      </c>
      <c r="C39" s="18">
        <v>0</v>
      </c>
    </row>
    <row r="40" spans="1:3">
      <c r="A40" s="39"/>
      <c r="B40" s="22">
        <v>2019</v>
      </c>
      <c r="C40" s="18">
        <v>4398.03</v>
      </c>
    </row>
    <row r="41" spans="1:3">
      <c r="A41" s="39"/>
      <c r="B41" s="22">
        <v>2018</v>
      </c>
      <c r="C41" s="8">
        <v>20295.63</v>
      </c>
    </row>
    <row r="42" spans="1:3">
      <c r="A42" s="39"/>
      <c r="B42" s="22">
        <v>2017</v>
      </c>
      <c r="C42" s="8">
        <v>17469.2</v>
      </c>
    </row>
    <row r="43" spans="1:3">
      <c r="A43" s="39"/>
      <c r="B43" s="22">
        <v>2016</v>
      </c>
      <c r="C43" s="8">
        <v>0</v>
      </c>
    </row>
  </sheetData>
  <sheetProtection algorithmName="SHA-512" hashValue="nL18PH+J4kQ2e4bnE283qoV9/cAAJC7hi99V403D6KeImprmREzzZC1KBuXuWuIoUsbeIxuwl78+kD8fH/SmKg==" saltValue="0BUc+HbOJ4mN8z1+0BwIyQ==" spinCount="100000" sheet="1" objects="1" scenarios="1"/>
  <mergeCells count="8">
    <mergeCell ref="A1:A43"/>
    <mergeCell ref="B2:C2"/>
    <mergeCell ref="B4:C4"/>
    <mergeCell ref="B12:C12"/>
    <mergeCell ref="B20:C20"/>
    <mergeCell ref="B28:C28"/>
    <mergeCell ref="B36:C36"/>
    <mergeCell ref="B1:F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Opće informacije</vt:lpstr>
      <vt:lpstr>Grupa IV - Vozila</vt:lpstr>
      <vt:lpstr>Pregled šteta</vt:lpstr>
      <vt:lpstr>'Grupa IV - Vozila'!Podrucje_ispisa</vt:lpstr>
      <vt:lpstr>'Pregled šteta'!Podrucje_ispisa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2022-08-01T12:13:54Z</dcterms:modified>
</cp:coreProperties>
</file>